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текст" sheetId="1" r:id="rId1"/>
    <sheet name="прил 1 источники" sheetId="2" r:id="rId2"/>
    <sheet name="прил 2 ГАД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 ЦСР,ВР,РП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<sst xmlns="http://schemas.openxmlformats.org/spreadsheetml/2006/main" count="728" uniqueCount="420">
  <si>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</si>
  <si>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</si>
  <si>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</si>
  <si>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</si>
  <si>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</si>
  <si>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</si>
  <si>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</si>
  <si>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</si>
  <si>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</si>
  <si>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</si>
  <si>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</si>
  <si>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</si>
  <si>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</si>
  <si>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</si>
  <si>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</si>
  <si>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</si>
  <si>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Уплата налогов, сборов и иных платежей</t>
  </si>
  <si>
    <t xml:space="preserve">                                                                                                                                                                                                      Приложение 7</t>
  </si>
  <si>
    <t>Перечень главных администраторов доходов бюджета поселения</t>
  </si>
  <si>
    <t>Наименование кода классификации доходов бюджета</t>
  </si>
  <si>
    <t>Код классификации доходов бюджета</t>
  </si>
  <si>
    <t>1 08 04020 01 1000 110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</si>
  <si>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</si>
  <si>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</si>
  <si>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</si>
  <si>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</si>
  <si>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>Доходы от сдачи в аренду имущества, составляющего казну сельских поселений (за исключением земельных участков</t>
  </si>
  <si>
    <t>Красноярский край Казачинский район</t>
  </si>
  <si>
    <t xml:space="preserve">                                                 Российская Федерация</t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</si>
  <si>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</si>
  <si>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</si>
  <si>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</si>
  <si>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</si>
  <si>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</si>
  <si>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</si>
  <si>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</si>
  <si>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</si>
  <si>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</si>
  <si>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</si>
  <si>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</si>
  <si>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1 16 23051 10 0000 140</t>
  </si>
  <si>
    <t>1 16 23052 10 0000 140</t>
  </si>
  <si>
    <t>1 16 51040 02 0000 140</t>
  </si>
  <si>
    <t>1 16 90050 10 0000 140</t>
  </si>
  <si>
    <t>1.      Установить верхний предел муниципального внутреннего долга  по долговым обязательствам поселения: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</si>
  <si>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</si>
  <si>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</si>
  <si>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</si>
  <si>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</si>
  <si>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</si>
  <si>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</si>
  <si>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</si>
  <si>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</si>
  <si>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</si>
  <si>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</si>
  <si>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</si>
  <si>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</si>
  <si>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Иные межбюджетные трансферты</t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</si>
  <si>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</si>
  <si>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</si>
  <si>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</si>
  <si>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</si>
  <si>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</si>
  <si>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</si>
  <si>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</si>
  <si>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</si>
  <si>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</si>
  <si>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</si>
  <si>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</si>
  <si>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</si>
  <si>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</si>
  <si>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</si>
  <si>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</si>
  <si>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</si>
  <si>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</si>
  <si>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 xml:space="preserve"> 01 05 02 01 10 0000 510</t>
  </si>
  <si>
    <t xml:space="preserve"> 01 05 02 01 10 0000 610</t>
  </si>
  <si>
    <t>0300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</si>
  <si>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</si>
  <si>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</si>
  <si>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</si>
  <si>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</si>
  <si>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</si>
  <si>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</si>
  <si>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</si>
  <si>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</si>
  <si>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</si>
  <si>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</si>
  <si>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</si>
  <si>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</si>
  <si>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</si>
  <si>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 xml:space="preserve">       Статья 2. Главные администраторы 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</si>
  <si>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</si>
  <si>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</si>
  <si>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</si>
  <si>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 xml:space="preserve">      Приложение 3 </t>
  </si>
  <si>
    <t xml:space="preserve">Главные администраторы источников </t>
  </si>
  <si>
    <t xml:space="preserve"> внутреннего финансирования дефицита бюджета поселения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</si>
  <si>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</si>
  <si>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</si>
  <si>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</si>
  <si>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</t>
  </si>
  <si>
    <t>Культура, кинематография</t>
  </si>
  <si>
    <t>Условно утвержденные расходы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</si>
  <si>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</si>
  <si>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</si>
  <si>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             Итого источников финансирования дефицита бюджета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</si>
  <si>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</si>
  <si>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</si>
  <si>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5</t>
    </r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</si>
  <si>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</si>
  <si>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</si>
  <si>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</si>
  <si>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</si>
  <si>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</si>
  <si>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</si>
  <si>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</si>
  <si>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</si>
  <si>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</si>
  <si>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</si>
  <si>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</si>
  <si>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</si>
  <si>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</si>
  <si>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</si>
  <si>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</si>
  <si>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</si>
  <si>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</si>
  <si>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</si>
  <si>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</si>
  <si>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</si>
  <si>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</si>
  <si>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</si>
  <si>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</si>
  <si>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</si>
  <si>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Дорожное хозяйство (дорожные фонды)</t>
  </si>
  <si>
    <t>Земельный налог с организаций</t>
  </si>
  <si>
    <t>182 1 06 06030 00 0000 110</t>
  </si>
  <si>
    <t>Земельный налог с организвций, обладающих земельным участком, расположенным в границах сельских поселений</t>
  </si>
  <si>
    <t>182 1 06 06033 10 0000 110</t>
  </si>
  <si>
    <t>Земельный налог с физическиз лиц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</si>
  <si>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</si>
  <si>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</si>
  <si>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</si>
  <si>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</si>
  <si>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</si>
  <si>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</si>
  <si>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</si>
  <si>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</si>
  <si>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</si>
  <si>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 xml:space="preserve">       1. Утвердить перечень  главных администраторов доходов бюджета поселения и закрепленных за ними доходных источников согласно приложению 2 к настоящему Решению.</t>
  </si>
  <si>
    <t xml:space="preserve">       2. Утвердить перечень главных администраторов источников внутреннего финансирования дефицита бюджета поселения и закрепленных за ними источников внутреннего финансирования дефицита бюджета поселения согласно приложению 3 к настоящему Решению.</t>
  </si>
  <si>
    <t xml:space="preserve">       1. Утвердить в пределах общего объема расходов бюджета поселения, установленного статьей 1 настоящего Решения распределение бюджетных ассигнований по разделам и  подразделам  классификации расходов бюджетов Российской Федерации :</t>
  </si>
  <si>
    <t xml:space="preserve">     1) на сумму доходов,  дополнительно полученных  от оказания платных услуг,   безвозмездных поступлений от физических и юридических лиц, в том числе добровольных пожертвований,  и от иной приносящей доход деятельности сверх утвержденных настоящим Решением и бюджетной сметой бюджетных ассигнований, направленных на финансирование расходов данных учреждений в соответствии с бюджетной сметой;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</si>
  <si>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</si>
  <si>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</si>
  <si>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</si>
  <si>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</si>
  <si>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</si>
  <si>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</si>
  <si>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1100</t>
  </si>
  <si>
    <t>1101</t>
  </si>
  <si>
    <t xml:space="preserve">    3) в случаях переименования, реорганизации, ликвидации, создания муниципальных учреждений, в том числе путем изменения типа существующих местных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на обеспечение деятельности;</t>
  </si>
  <si>
    <t xml:space="preserve">    2) в случаях образования, переименования, реорганизации, ликвидации муниципальных учреждений, в том числе путем изменения типа существующих местных бюджетных учреждений, перераспределения их полномочий и численности  в пределах общего объема средств, предусмотренных настоящим Решением на обеспечение деятельности;</t>
  </si>
  <si>
    <t xml:space="preserve">     6) в случае перераспределения бюджетных ассигнований в пределах общего объема расходов, предусмотренных настоящим Решением муницапальному бюджетному учреждению в виде субсидий на цели, не связанные с финансовым обеспечением выполнения муниципального задания муниципальных услуг (выполнением работ);</t>
  </si>
  <si>
    <t>000 1 08 04020 01 0000 110</t>
  </si>
  <si>
    <t xml:space="preserve">     4)   в случае перераспределения бюджетных ассигнований в пределах общего объема средств, предусмотренных муниципальному бюджетному учреждению в виде субсидий, включая субсидии на возмещение нормативных затрат, связанных с оказанием ими в соотвествии с муниципальным заданием муниципальных услуг (выполнением работ), бюджетных инвестиций;</t>
  </si>
  <si>
    <t xml:space="preserve">      5) в случаях изменения размеров субсидий, предусмотренных муниципальными бюджетным учреждениям на возмещение нормативных затрат, связанных с оказанием ими в соответствии с муниципальным заданием муниципальных услуг ( выполнением работ);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</si>
  <si>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</si>
  <si>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</si>
  <si>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</si>
  <si>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</si>
  <si>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</si>
  <si>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</si>
  <si>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</si>
  <si>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</si>
  <si>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</si>
  <si>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</si>
  <si>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</si>
  <si>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</si>
  <si>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</si>
  <si>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</si>
  <si>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 за счет средств краевого бюджета</t>
  </si>
  <si>
    <t>Акцизы по подакцизным товарам (продукции), производимым на территории Российской Федерации</t>
  </si>
  <si>
    <t>Администрация Талажанского сельсовета</t>
  </si>
  <si>
    <t>0502</t>
  </si>
  <si>
    <t xml:space="preserve">Мероприятия в области организации водоснабжения населения в рамках подпрограммы "Благоустройство территории Талажанского сельсовета "  муниципальной программы Талажанского сельсовета "Создание безопасных и комфортных условий для прживания на территории Талажанского сельсовета" </t>
  </si>
  <si>
    <t>Подпрограмма "Благоустройство территории Талажанского сельсовета"</t>
  </si>
  <si>
    <t xml:space="preserve">Муниципальная программа Талажанского сельсовета"Создание безопасных и комфортных условий для проживания на территории Талажанского сельсовета" </t>
  </si>
  <si>
    <t>Коммунальное хозяйство</t>
  </si>
  <si>
    <t>1400</t>
  </si>
  <si>
    <t>1403</t>
  </si>
  <si>
    <t>540</t>
  </si>
  <si>
    <t>500</t>
  </si>
  <si>
    <t>Межбюджетные трансферты</t>
  </si>
  <si>
    <t xml:space="preserve"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 сельсовета" </t>
  </si>
  <si>
    <t>Функционирование администрации Талажанского сельсовета</t>
  </si>
  <si>
    <t xml:space="preserve">Прочие межбюджетные трансферты </t>
  </si>
  <si>
    <t>Межбюджетные трансферты общего характера бюджетам бюджетной системы Российской Федерации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</si>
  <si>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</si>
  <si>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</si>
  <si>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</si>
  <si>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 xml:space="preserve">Муниципальная программа Талажанского сельсовета "Создание безопасных и комфортных условий для проживания на территории Талажанского сельсовета" </t>
  </si>
  <si>
    <t>Пдпрограмма "Содержание автомобильных дорог общего пользования Талажанского сельсовета "</t>
  </si>
  <si>
    <t xml:space="preserve">Подпрограмма  "Благоустройство  территории Талажанского сельсовета" </t>
  </si>
  <si>
    <t>Подпрограмма  "Благоустройство  территории Талажанского сельсовета"</t>
  </si>
  <si>
    <t xml:space="preserve">Уличное освещение в рамках подпрограммы "Благоустройство 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</si>
  <si>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Подпрограмма "Содержания автомобильных дорог общего пользования Талажанского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</si>
  <si>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</si>
  <si>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Межбюджетные трансферты бюджетам субьектов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</si>
  <si>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</si>
  <si>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Межбюджетные трансферты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</si>
  <si>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</si>
  <si>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бюджетам субъектов Российской Федерации и муниципальных образований</t>
  </si>
  <si>
    <t xml:space="preserve">Меприятия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</si>
  <si>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Закупка товаров, работ и услуг для государственных (муниципальных) нужд</t>
  </si>
  <si>
    <t>834 01 05 00 00 00 0000 000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</si>
  <si>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</si>
  <si>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</si>
  <si>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</si>
  <si>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</si>
  <si>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</si>
  <si>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</si>
  <si>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</si>
  <si>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</si>
  <si>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>Уличное освещение в рамках подпрограммы "Благоустройство  территории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</si>
  <si>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Талажанский сельский Совет депутатов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</si>
  <si>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автомобильных дорог общего пользования Талажанского сельсовета" на 2018-2020 годы муниципальной программы "Создание безопасных и комфлотных условий для проживания на территории Талажанского сельсовета" </t>
  </si>
  <si>
    <t xml:space="preserve">      7) в случае заключения Администрацией Талажанского сельсовета с Администрацией Казачинского района соглашений по передаче осуществления части полномочий в пределах объема средств, предусмотренных на выполнение указанных полномочий;</t>
  </si>
  <si>
    <t xml:space="preserve">Администрация Талажанского сельсовета              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</si>
  <si>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 отдельных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</si>
  <si>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</si>
  <si>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0110000000</t>
  </si>
  <si>
    <t>0110083090</t>
  </si>
  <si>
    <t>Прочие мероприятия в области жилищно-комунального хозяйства в рамках подрограммы "Благоустройство територии Вороковского сельсовета " муниципальной программы Вороковского сельсовета "Создание безопасных и комфортных условий для проживания на территории Вороковского сельсовета"</t>
  </si>
  <si>
    <t>Прочие доходы от оказания платных услуг (работ) получателями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</si>
  <si>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</si>
  <si>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Приложение № 2</t>
  </si>
  <si>
    <t>№  стр.</t>
  </si>
  <si>
    <t>Код главного администратора</t>
  </si>
  <si>
    <t>Код классификации    доходов бюджета</t>
  </si>
  <si>
    <t>Наименование кода классификации   доходов бюджета</t>
  </si>
  <si>
    <t>Администрация Александровского сельсовета  Казачинского района Красноярского края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</si>
  <si>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 ,недоимка и задолженность по соответствующему платежу, в том числе по отмененному)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</si>
  <si>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</si>
  <si>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</si>
  <si>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</si>
  <si>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 сдачи в  аренду имущества, находящегося в оперативном управлении органов управления  сельских поселений и созданных ими учреждений  (за исключением имущества 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</si>
  <si>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</si>
  <si>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</si>
  <si>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1 13 01995 10 0000 130</t>
  </si>
  <si>
    <t>1 13 02065 10 0000 130</t>
  </si>
  <si>
    <t>1 13 02995 10 0000 130</t>
  </si>
  <si>
    <t>Прочие доходы от компенсации затрат бюджетов сельских  поселений</t>
  </si>
  <si>
    <t>1 14 02053 10 0000 410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</si>
  <si>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</si>
  <si>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1 14  02053 10 0000 440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</si>
  <si>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</si>
  <si>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</si>
  <si>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</si>
  <si>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</si>
  <si>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1 17 01050 10 0000 180</t>
  </si>
  <si>
    <t>1 17 05050 10 0000 180</t>
  </si>
  <si>
    <t>Прочие неналоговые доходы бюджетов сельских поселений</t>
  </si>
  <si>
    <t xml:space="preserve">Субвенции бюджетам сельских поселений по организации проведения мероприятий по отлову, учету, содержанию и иному обращению с безнадзорными животными </t>
  </si>
  <si>
    <t>Субвенции бюджетам сельских поселений на выполнение передаваемых полномочий по созданию и обеспечению деятельности административных комиссий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</si>
  <si>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</si>
  <si>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за счет средств районного бюджета</t>
  </si>
  <si>
    <t>Прочие межбюджетные трансферты, передаваемые бюджетам сельских поселений на обустройство пешеходных переходов, приобретение и установку дорожных знаков и нанесение дорожной разметки на автодорогах местного значения за счет средств районного бюджета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</si>
  <si>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городских округов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</si>
  <si>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частичное финансирование (возмещение расходов)  на персональные выплаты, установливаемые  в целях повышения оплаты труда молодым специалистам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</si>
  <si>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</si>
  <si>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</si>
  <si>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</si>
  <si>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</si>
  <si>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</si>
  <si>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Возврат остатков субвенций на осуществление первичного воинского учета на территориях, где отсутствуют комитссариаты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</si>
  <si>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бюжетов сельских поселений</t>
  </si>
  <si>
    <t>1001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</si>
  <si>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</si>
  <si>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</si>
  <si>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</si>
  <si>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</si>
  <si>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</si>
  <si>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</si>
  <si>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</si>
  <si>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</si>
  <si>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1000</t>
  </si>
  <si>
    <t>834 1 11 05075 10 0000 120</t>
  </si>
  <si>
    <t>834 1 11 05070 00 0000 120</t>
  </si>
  <si>
    <t>000 1 11 05000 00 0000 120</t>
  </si>
  <si>
    <t>Доходы бюджета поселений  2021 года</t>
  </si>
  <si>
    <t>Сумма на 2021 год</t>
  </si>
  <si>
    <t xml:space="preserve"> 000 2 00 00000 00 0000 000</t>
  </si>
  <si>
    <t xml:space="preserve"> 000 2 02 0000 00 0000 000</t>
  </si>
  <si>
    <t>000 2 02 10000 00 0000 150</t>
  </si>
  <si>
    <t>000  2 02 30000 00 0000 150</t>
  </si>
  <si>
    <t>834 2 02 30024 00 0000 150</t>
  </si>
  <si>
    <t>834 2 02 30024 10 4901 150</t>
  </si>
  <si>
    <t>834 2 02 35118 00 0000 150</t>
  </si>
  <si>
    <t>834 2 02 35118 10 0000 150</t>
  </si>
  <si>
    <t>000 2 02 40000 00 0000 150</t>
  </si>
  <si>
    <t>834 2 02 49999 00 0000 150</t>
  </si>
  <si>
    <t>834 2 02 49999 10 0000 150</t>
  </si>
  <si>
    <t>834 2 02 49999 10 0002 150</t>
  </si>
  <si>
    <t>2 02 15001 10 0020 150</t>
  </si>
  <si>
    <t>2 02 15001 10 0030 150</t>
  </si>
  <si>
    <t>2 02 35118 10 0000 150</t>
  </si>
  <si>
    <t>2 02 30024 10 4901 150</t>
  </si>
  <si>
    <t>2 02 30024 10 4902 150</t>
  </si>
  <si>
    <t>2 02 49999 10 0002 150</t>
  </si>
  <si>
    <t>2 02 49999 10 0003 150</t>
  </si>
  <si>
    <t>2 02 49999 10 0004 150</t>
  </si>
  <si>
    <t>2 02 49999 10 0006 150</t>
  </si>
  <si>
    <t>2 02 49999 10 0007 150</t>
  </si>
  <si>
    <t>2 02 49999 10 0010 150</t>
  </si>
  <si>
    <t>2 19 35118 10 0000 150</t>
  </si>
  <si>
    <t>2 19 60010 10 0000 150</t>
  </si>
  <si>
    <t>2 02 49999 10 0014 150</t>
  </si>
  <si>
    <t>2 02 49999 10 0018 150</t>
  </si>
  <si>
    <t>2 07 05020 10 0000 150</t>
  </si>
  <si>
    <t>2 07 05030 10 0000 150</t>
  </si>
  <si>
    <t>2 08 05000 10 0000 150</t>
  </si>
  <si>
    <t>Сумма на 2022 год</t>
  </si>
  <si>
    <t>Доходы бюджета поселений  2022 года</t>
  </si>
  <si>
    <t xml:space="preserve">  2022 год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</si>
  <si>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</si>
  <si>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</si>
  <si>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</si>
  <si>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</si>
  <si>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Дотации бюджетам сельских поселений на выравнивание  бюджетной обеспеченности из районного бюджета за счет субвенции из краевого бюджета</t>
  </si>
  <si>
    <t>Дотации бюджетам сельских поселений на выравнивание бюджетной обеспеченности из районного бюджета за счет средств собственных доходов районного бюджета</t>
  </si>
  <si>
    <t>834 2 02 15001 10 0020 150</t>
  </si>
  <si>
    <t>834 2 02 15001 10 0030 150</t>
  </si>
  <si>
    <t>834 2 02 15001 00 0000 150</t>
  </si>
  <si>
    <t>к проекту решения Талажанского сельского</t>
  </si>
  <si>
    <t>Совета депутатов  от   ___.__. 2020г. № ___</t>
  </si>
  <si>
    <t xml:space="preserve"> на 2021 год  и плановый период 2022-2023 годов.</t>
  </si>
  <si>
    <r>
      <t xml:space="preserve"> к</t>
    </r>
    <r>
      <rPr>
        <sz val="10"/>
        <rFont val="Times New Roman"/>
        <family val="1"/>
      </rPr>
      <t xml:space="preserve"> проекту решения Талажанского сельского</t>
    </r>
  </si>
  <si>
    <t>Совета депутатов  от __.__.2020г. № __</t>
  </si>
  <si>
    <t>к  прокту решения  Талажанского сельского</t>
  </si>
  <si>
    <t>Совета депутатов от __.___.2020г. № ___</t>
  </si>
  <si>
    <t>Доходы бюджета поселений на 2021 год и плановый период 2022-2023 годов</t>
  </si>
  <si>
    <t>Доходы бюджета поселений  2023 года</t>
  </si>
  <si>
    <t xml:space="preserve">Совета депутатов  от __.__.2020г. № ___  </t>
  </si>
  <si>
    <t xml:space="preserve">       Ведомственная структура расходов бюджета поселения на 2021 год  и плановый период 2022-2023 годов</t>
  </si>
  <si>
    <t>Сумма на 2023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</si>
  <si>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</si>
  <si>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</si>
  <si>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0110081060</t>
  </si>
  <si>
    <t>Совета депутатов  от ___.___.2020г. №____</t>
  </si>
  <si>
    <t xml:space="preserve">   2021 год</t>
  </si>
  <si>
    <t xml:space="preserve">  2023 год</t>
  </si>
  <si>
    <t>к  проекту решения Талажанского сельского</t>
  </si>
  <si>
    <t>Совета депутатов  от _______2020г. № ___</t>
  </si>
  <si>
    <t>Источники внутреннего финансирования дефицита бюджета поселения в 2021 году и плановом периоде 2022-2023 годов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</si>
  <si>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2021 год и плановый период 2022-2023 годов</t>
  </si>
  <si>
    <t xml:space="preserve">Совета депутатов  от __.___.2020г. №___ </t>
  </si>
  <si>
    <t xml:space="preserve">       Распределение бюджетных ассигнований по целевым статьям (муниципальным программам Талажанского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2021 год и плановый период 2022-2023 годы</t>
  </si>
  <si>
    <t xml:space="preserve">                          ПРОЕКТ РЕШЕНИЯ</t>
  </si>
  <si>
    <t xml:space="preserve">«___" ______ 2020г.                                                                                                № </t>
  </si>
  <si>
    <t xml:space="preserve">                   «О  бюджете Талажанского сельсовета на 2021 год и</t>
  </si>
  <si>
    <t xml:space="preserve">         плановый период 2022-2023 годов»</t>
  </si>
  <si>
    <t xml:space="preserve">     Статья 1. Основные характеристики бюджета поселения на 2021 год                                                                                             и плановый период 2022-2023 годов</t>
  </si>
  <si>
    <t xml:space="preserve">        Статья 3. Доходы бюджета поселения на 2021 год и плановый период 2022-2023 годов</t>
  </si>
  <si>
    <t xml:space="preserve">         Утвердить доходы бюджета поселения на 2021 год и плановый период 2022-2023 годов согласно приложению 4 к настоящему Решению.</t>
  </si>
  <si>
    <r>
      <t xml:space="preserve">        </t>
    </r>
    <r>
      <rPr>
        <b/>
        <sz val="11"/>
        <rFont val="Times New Roman"/>
        <family val="1"/>
      </rPr>
      <t>Статья 4. Распределение  на 2021 год и плановый период 2022-2023 годов расходов бюджета поселения  по бюджетной классификации Российской Федерации</t>
    </r>
  </si>
  <si>
    <t xml:space="preserve">       1)  распределение бюджетных ассигнований по разделам и  подразделам  бюджетной классификации расходов бюджетов Российской Федерации  на 2021 год и плановый период 2022-2023 годов согласно приложению 5 к настоящему Решению;</t>
  </si>
  <si>
    <t xml:space="preserve">      2) ведомственную структуру расходов бюджета поселения на 2021 год и плановый период 2022-2023 годов согласно приложению 6 к настоящему Решению.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</si>
  <si>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</si>
  <si>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</si>
  <si>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Талажанского сельсовета"Создание безопасных и комфортных условий для проживания на территории Талажанского сельсовета"</t>
  </si>
  <si>
    <t>Обеспечение пожарной безопасности сельских населенных пунктов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</si>
  <si>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</si>
  <si>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Закупка товаров, работ и услуг для обеспечения государственных (муниципальных) нужд</t>
  </si>
  <si>
    <t>0310</t>
  </si>
  <si>
    <t>01300S4120</t>
  </si>
  <si>
    <t xml:space="preserve">Иные межбюджетные трансферты                                                        </t>
  </si>
  <si>
    <t xml:space="preserve">Культура, кинематография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</si>
  <si>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</si>
  <si>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1. Утвердить основные характеристики бюджета поселения на 2021 год и плановый период 2022-2023 гг.</t>
  </si>
  <si>
    <t xml:space="preserve">       2) общий объем расходов бюджета поселения на 2021 год в сумме 6 155 862,00 рублей; на 2022 год в сумме  6 277 881,00 рублей, в том числе условно утвержденные расходы в сумме 153 897,00 рублей; на 2023 год в сумме  6 387 502,00  рублей, в том числе условно утвержденные расходы в сумме 307 793,00 рублей;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</si>
  <si>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1)прогнозируемый общий объем доходов бюджета поселения  на 2021 год  в сумме 6 155 862,00 рублей, на 2022 год в сумме 6 277 881,00 рублей; на 2023 год в сумме 6 387 502,00 рублей.                                                                                                                       </t>
  </si>
  <si>
    <t xml:space="preserve">     3)  дефицит  бюджета поселения на 2021-2023гг.  в сумме 0,00 рублей;</t>
  </si>
  <si>
    <t xml:space="preserve">    4)  источники внутреннего финансирования дефицита бюджета поселения  в сумме 0,00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</si>
  <si>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 xml:space="preserve">     3) 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поселеия на 2021 год и плановый период 2022-2023 годов согласно приложению 7 к настоящему Решению;</t>
  </si>
  <si>
    <t xml:space="preserve">     Установить, что глава  администрация Талажанского сельсовета Казачинского района Красноярского края вправе в ходе исполнения настоящего решения вносить изменения в сводную бюджетную роспись бюджета поселения на 2021 год и плановый период 2022-2023 годов без внесения изменений в настоящее Решение :</t>
  </si>
  <si>
    <t xml:space="preserve">       Статья 7. Индексация размеров денежного вознаграждения выборных должностных лиц, осуществляющих свои полномочия на постояннолй основе, членов выборных органов местного самоуправления, и должностных окладов по должностям муниципальной службы</t>
  </si>
  <si>
    <t xml:space="preserve">        Утвердить объем бюджетных ассигнований дорожного фонда Талажанского сельсовета  на 2021 в сумме 42 900,00 рублей, на 2022 год в сумме 44 400,00 рублей, на 2023 год в сумме 46 200,00 рублей.</t>
  </si>
  <si>
    <t xml:space="preserve">      на 1 января 2022 года в сумме 0,00 рублей, в том числе  по муниципальным гарантиям в сумме 0,00 рублей;</t>
  </si>
  <si>
    <t xml:space="preserve">       на 1 января 2023 года в сумме 0,00 рублей, в том числе по муниципальным гарантиям в сумме 0,00 рублей;</t>
  </si>
  <si>
    <t xml:space="preserve">        на 1 января 2024 года в сумме 0,00 рублей, в том числе по муниципальным гарантиям в сумме 0,00 рублей.</t>
  </si>
  <si>
    <t>2.      Установить предельный объем муниципального долга Талажанского сельсовета в сумме:</t>
  </si>
  <si>
    <t xml:space="preserve">         Решение вступает в силу и  подлежит официальному опубликованию в течении 10 дней после его подписания </t>
  </si>
  <si>
    <t>Мероприятия в области занятости населения в рамках подпрограммы "Благоустройство территории Момотовского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</si>
  <si>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</t>
  </si>
  <si>
    <t xml:space="preserve">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значания в области градостроительной деятельности на территории сельских поселений Казачинского района за счет средств местного бюджета в рамках подпрограммы "Прочие мероприятия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 </t>
  </si>
  <si>
    <t>Общий обьем бюджетных ассигнований, направляемых на исполнение публично-нормативных обязательств поселения не утверждаются.</t>
  </si>
  <si>
    <t xml:space="preserve">       Статья 6. Изменение показателей  бюджетной росписи бюджета поселения</t>
  </si>
  <si>
    <t xml:space="preserve">     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не увеличиваются: в 2021 году и плановой периоде 2022-2023 годы.</t>
  </si>
  <si>
    <t xml:space="preserve">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2021 году и плановом периоде 2022-2023 годах, составляет 3 штатных единиц, в том числе выборных должностных лиц, осуществляющих свои полномочия на постоянной основе – 1 штатная единица. </t>
  </si>
  <si>
    <t>Заработная плата работников муниципальных учреждений не увеличиваются (индексируются) в 2021 году и плановоц периоде 2022-2023 годов.</t>
  </si>
  <si>
    <r>
      <t xml:space="preserve">          Статья 10.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Резервный фонд  Талажанского сельсовета</t>
    </r>
    <r>
      <rPr>
        <sz val="11"/>
        <rFont val="Times New Roman"/>
        <family val="1"/>
      </rPr>
      <t xml:space="preserve">    </t>
    </r>
  </si>
  <si>
    <t xml:space="preserve">           Статья 9. Индксация заработной платы работников муниципальных учреждений</t>
  </si>
  <si>
    <t xml:space="preserve">            Статья 8.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</t>
  </si>
  <si>
    <t xml:space="preserve">        Установить, что в расходной части бюджета поселения предусматривается резервный фонд администрации сельсовета на 2021 год и плановый период 2022-2023 годов в сумме 1000,00 рублей ежегодно.                                                                                                                Расходование средств резервного фонда осуществляется в соответствии с порядком, установленным АКдминистрацией Талажанского сельсововета                                                                                                               </t>
  </si>
  <si>
    <t xml:space="preserve">      Статья 12. Муниципальный внутренний долг  Талажанского сельсовета</t>
  </si>
  <si>
    <t xml:space="preserve">     44 682,00  рублей на 2021 год</t>
  </si>
  <si>
    <t xml:space="preserve">     45 027,00  рублей на 2022 год</t>
  </si>
  <si>
    <t xml:space="preserve">     45 927,00  рублей на 2023 год</t>
  </si>
  <si>
    <t>1) Установить, что не использованные по состоянию на 1 января 2021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2021 года.</t>
  </si>
  <si>
    <t>2) Остатки средств бюджета поселения на 1 января 2021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2021 году.</t>
  </si>
  <si>
    <t>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2021 года обязательствам, производится главными распорядителями средств бюджета поселения за счет утвержденных им бюджетных ассигнований на 2021год.</t>
  </si>
  <si>
    <t xml:space="preserve">        Статья 11. Дорожный фонд  Талажанского сельсовета</t>
  </si>
  <si>
    <t xml:space="preserve">         Статья 13. Особенности исполнения бюджета в 2021 году</t>
  </si>
  <si>
    <t xml:space="preserve">     Статья 14. Иные межбюджетные трансферты</t>
  </si>
  <si>
    <t>Направить в  2021году и плановом периоде 2022-2023 годов бюджету Казачинского района иные межбюджетные трансферты на осуществление части полномочий по решению вопросов местного значения: по созданию условий для организации досуга и обеспечения жителей поселения услугами организаций культуры - по 1 282 290,00 рублей ежегодно;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Талажанского сельсовета - по  66 218,00 рублей ежегодно;  по внешнему муниципальному финансовому контролю сельских поселений  - по 26 404,00 рублей ежегодно.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Талажанского сельского Совета депутатов.</t>
  </si>
  <si>
    <t xml:space="preserve">       Статья 5. Публичные нормативные обязательства Талажанского сельсовета      </t>
  </si>
  <si>
    <t xml:space="preserve">     Статья 15.  Вступление в силу настоящего решения</t>
  </si>
  <si>
    <t>Председатель Совета депутатов                        Т.В.Рагозина</t>
  </si>
  <si>
    <t xml:space="preserve">Глава сельсовета                                                С.Л. Биллер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</si>
</sst>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0" fontId="6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32" borderId="11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horizontal="justify"/>
    </xf>
    <xf numFmtId="0" fontId="3" fillId="32" borderId="0" xfId="0" applyFont="1" applyFill="1" applyAlignment="1">
      <alignment horizontal="justify"/>
    </xf>
    <xf numFmtId="0" fontId="4" fillId="32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justify"/>
    </xf>
    <xf numFmtId="0" fontId="6" fillId="32" borderId="14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wrapText="1"/>
    </xf>
    <xf numFmtId="178" fontId="6" fillId="0" borderId="11" xfId="0" applyNumberFormat="1" applyFont="1" applyBorder="1" applyAlignment="1">
      <alignment horizontal="center" vertical="top" wrapText="1"/>
    </xf>
    <xf numFmtId="178" fontId="6" fillId="32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Border="1" applyAlignment="1">
      <alignment horizontal="center" vertical="top" wrapText="1"/>
    </xf>
    <xf numFmtId="178" fontId="7" fillId="32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11" xfId="53" applyFont="1" applyBorder="1" applyAlignment="1">
      <alignment vertical="top" wrapText="1"/>
      <protection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top" wrapText="1"/>
    </xf>
    <xf numFmtId="2" fontId="6" fillId="32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2" fontId="6" fillId="33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Border="1" applyAlignment="1">
      <alignment/>
    </xf>
    <xf numFmtId="2" fontId="7" fillId="32" borderId="11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vertical="top" wrapText="1"/>
    </xf>
    <xf numFmtId="2" fontId="6" fillId="32" borderId="11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 vertical="top" wrapText="1"/>
    </xf>
    <xf numFmtId="49" fontId="6" fillId="32" borderId="16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left" wrapText="1"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Alignment="1">
      <alignment horizontal="justify" vertical="top" wrapText="1"/>
    </xf>
    <xf numFmtId="49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11" xfId="0" applyFont="1" applyBorder="1" applyAlignment="1">
      <alignment horizontal="justify" vertical="top" wrapText="1"/>
    </xf>
    <xf numFmtId="0" fontId="6" fillId="0" borderId="11" xfId="53" applyFont="1" applyBorder="1" applyAlignment="1">
      <alignment horizontal="center" vertical="top" wrapText="1"/>
      <protection/>
    </xf>
    <xf numFmtId="2" fontId="6" fillId="0" borderId="11" xfId="0" applyNumberFormat="1" applyFont="1" applyFill="1" applyBorder="1" applyAlignment="1">
      <alignment horizontal="right" vertical="top" wrapText="1"/>
    </xf>
    <xf numFmtId="0" fontId="6" fillId="0" borderId="11" xfId="53" applyFont="1" applyBorder="1" applyAlignment="1">
      <alignment vertical="top" wrapText="1"/>
      <protection/>
    </xf>
    <xf numFmtId="0" fontId="6" fillId="0" borderId="11" xfId="53" applyFont="1" applyFill="1" applyBorder="1" applyAlignment="1">
      <alignment horizontal="center" vertical="top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2" fontId="6" fillId="0" borderId="16" xfId="0" applyNumberFormat="1" applyFont="1" applyFill="1" applyBorder="1" applyAlignment="1">
      <alignment horizontal="right" vertical="top" wrapText="1"/>
    </xf>
    <xf numFmtId="2" fontId="6" fillId="0" borderId="13" xfId="0" applyNumberFormat="1" applyFont="1" applyFill="1" applyBorder="1" applyAlignment="1">
      <alignment horizontal="righ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34" borderId="0" xfId="0" applyFont="1" applyFill="1" applyAlignment="1">
      <alignment horizontal="right"/>
    </xf>
    <xf numFmtId="0" fontId="0" fillId="0" borderId="19" xfId="0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16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right"/>
    </xf>
    <xf numFmtId="0" fontId="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6" fillId="0" borderId="19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71">
      <selection activeCell="A79" sqref="A79"/>
    </sheetView>
  </sheetViews>
  <sheetFormatPr defaultColWidth="9.00390625" defaultRowHeight="12.75"/>
  <cols>
    <col min="1" max="1" width="84.625" style="0" customWidth="1"/>
  </cols>
  <sheetData>
    <row r="1" ht="7.5" customHeight="1">
      <c r="A1" s="12"/>
    </row>
    <row r="2" ht="15.75">
      <c r="A2" s="9" t="s">
        <v>28</v>
      </c>
    </row>
    <row r="3" ht="16.5" customHeight="1">
      <c r="A3" s="2" t="s">
        <v>27</v>
      </c>
    </row>
    <row r="4" ht="15.75" customHeight="1">
      <c r="A4" s="2" t="s">
        <v>225</v>
      </c>
    </row>
    <row r="5" ht="8.25" customHeight="1">
      <c r="A5" s="1" t="s">
        <v>99</v>
      </c>
    </row>
    <row r="6" ht="15" customHeight="1">
      <c r="A6" s="87" t="s">
        <v>358</v>
      </c>
    </row>
    <row r="7" ht="0.75" customHeight="1" hidden="1">
      <c r="A7" s="1"/>
    </row>
    <row r="8" ht="15.75" customHeight="1">
      <c r="A8" s="87"/>
    </row>
    <row r="9" ht="16.5" customHeight="1">
      <c r="A9" s="1" t="s">
        <v>359</v>
      </c>
    </row>
    <row r="10" ht="14.25" customHeight="1">
      <c r="A10" s="13"/>
    </row>
    <row r="11" ht="16.5" customHeight="1">
      <c r="A11" s="61" t="s">
        <v>360</v>
      </c>
    </row>
    <row r="12" ht="15" customHeight="1">
      <c r="A12" s="61" t="s">
        <v>361</v>
      </c>
    </row>
    <row r="13" ht="12.75" customHeight="1">
      <c r="A13" s="62"/>
    </row>
    <row r="14" ht="31.5" customHeight="1">
      <c r="A14" s="63" t="s">
        <v>362</v>
      </c>
    </row>
    <row r="15" ht="12" customHeight="1">
      <c r="A15" s="63"/>
    </row>
    <row r="16" ht="32.25" customHeight="1">
      <c r="A16" s="64" t="s">
        <v>379</v>
      </c>
    </row>
    <row r="17" ht="54" customHeight="1">
      <c r="A17" s="64" t="s">
        <v>381</v>
      </c>
    </row>
    <row r="18" ht="67.5" customHeight="1">
      <c r="A18" s="64" t="s">
        <v>380</v>
      </c>
    </row>
    <row r="19" ht="27" customHeight="1">
      <c r="A19" s="64" t="s">
        <v>382</v>
      </c>
    </row>
    <row r="20" ht="41.25" customHeight="1">
      <c r="A20" s="64" t="s">
        <v>383</v>
      </c>
    </row>
    <row r="21" ht="12.75" customHeight="1">
      <c r="A21" s="64"/>
    </row>
    <row r="22" ht="12" customHeight="1">
      <c r="A22" s="64"/>
    </row>
    <row r="23" ht="12.75" customHeight="1">
      <c r="A23" s="63" t="s">
        <v>91</v>
      </c>
    </row>
    <row r="24" ht="48" customHeight="1">
      <c r="A24" s="64" t="s">
        <v>149</v>
      </c>
    </row>
    <row r="25" ht="63" customHeight="1">
      <c r="A25" s="64" t="s">
        <v>150</v>
      </c>
    </row>
    <row r="26" ht="12.75" customHeight="1">
      <c r="A26" s="64"/>
    </row>
    <row r="27" ht="29.25" customHeight="1">
      <c r="A27" s="63" t="s">
        <v>363</v>
      </c>
    </row>
    <row r="28" ht="30.75" customHeight="1">
      <c r="A28" s="64" t="s">
        <v>364</v>
      </c>
    </row>
    <row r="29" ht="11.25" customHeight="1">
      <c r="A29" s="64"/>
    </row>
    <row r="30" ht="48" customHeight="1">
      <c r="A30" s="66" t="s">
        <v>365</v>
      </c>
    </row>
    <row r="31" ht="52.5" customHeight="1">
      <c r="A31" s="66" t="s">
        <v>151</v>
      </c>
    </row>
    <row r="32" ht="48.75" customHeight="1">
      <c r="A32" s="66" t="s">
        <v>366</v>
      </c>
    </row>
    <row r="33" ht="33" customHeight="1">
      <c r="A33" s="66" t="s">
        <v>367</v>
      </c>
    </row>
    <row r="34" spans="1:13" ht="66.75" customHeight="1">
      <c r="A34" s="67" t="s">
        <v>384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24" customHeight="1">
      <c r="A35" s="118" t="s">
        <v>416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35.25" customHeight="1">
      <c r="A36" s="67" t="s">
        <v>396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ht="15.75" customHeight="1">
      <c r="A37" s="68" t="s">
        <v>397</v>
      </c>
    </row>
    <row r="38" ht="64.5" customHeight="1">
      <c r="A38" s="69" t="s">
        <v>385</v>
      </c>
    </row>
    <row r="39" ht="7.5" customHeight="1">
      <c r="A39" s="64"/>
    </row>
    <row r="40" ht="78" customHeight="1">
      <c r="A40" s="64" t="s">
        <v>152</v>
      </c>
    </row>
    <row r="41" ht="64.5" customHeight="1">
      <c r="A41" s="65" t="s">
        <v>162</v>
      </c>
    </row>
    <row r="42" ht="95.25" customHeight="1">
      <c r="A42" s="65" t="s">
        <v>161</v>
      </c>
    </row>
    <row r="43" ht="81.75" customHeight="1">
      <c r="A43" s="65" t="s">
        <v>165</v>
      </c>
    </row>
    <row r="44" ht="51" customHeight="1">
      <c r="A44" s="65" t="s">
        <v>166</v>
      </c>
    </row>
    <row r="45" ht="66.75" customHeight="1">
      <c r="A45" s="65" t="s">
        <v>163</v>
      </c>
    </row>
    <row r="46" ht="46.5" customHeight="1">
      <c r="A46" s="65" t="s">
        <v>227</v>
      </c>
    </row>
    <row r="47" ht="12" customHeight="1">
      <c r="A47" s="65"/>
    </row>
    <row r="48" ht="64.5" customHeight="1">
      <c r="A48" s="70" t="s">
        <v>386</v>
      </c>
    </row>
    <row r="49" ht="65.25" customHeight="1">
      <c r="A49" s="67" t="s">
        <v>398</v>
      </c>
    </row>
    <row r="50" ht="9.75" customHeight="1">
      <c r="A50" s="67"/>
    </row>
    <row r="51" ht="46.5" customHeight="1">
      <c r="A51" s="118" t="s">
        <v>403</v>
      </c>
    </row>
    <row r="52" ht="93" customHeight="1">
      <c r="A52" s="67" t="s">
        <v>399</v>
      </c>
    </row>
    <row r="53" ht="33" customHeight="1">
      <c r="A53" s="118" t="s">
        <v>402</v>
      </c>
    </row>
    <row r="54" ht="42" customHeight="1">
      <c r="A54" s="67" t="s">
        <v>400</v>
      </c>
    </row>
    <row r="55" ht="14.25" customHeight="1">
      <c r="A55" s="71" t="s">
        <v>401</v>
      </c>
    </row>
    <row r="56" ht="85.5" customHeight="1">
      <c r="A56" s="65" t="s">
        <v>404</v>
      </c>
    </row>
    <row r="57" ht="15.75">
      <c r="A57" s="77" t="s">
        <v>412</v>
      </c>
    </row>
    <row r="58" ht="47.25">
      <c r="A58" s="119" t="s">
        <v>387</v>
      </c>
    </row>
    <row r="59" ht="33" customHeight="1">
      <c r="A59" s="118" t="s">
        <v>405</v>
      </c>
    </row>
    <row r="60" ht="32.25" customHeight="1">
      <c r="A60" s="120" t="s">
        <v>44</v>
      </c>
    </row>
    <row r="61" ht="30.75" customHeight="1">
      <c r="A61" s="67" t="s">
        <v>388</v>
      </c>
    </row>
    <row r="62" ht="31.5" customHeight="1">
      <c r="A62" s="67" t="s">
        <v>389</v>
      </c>
    </row>
    <row r="63" ht="33.75" customHeight="1">
      <c r="A63" s="67" t="s">
        <v>390</v>
      </c>
    </row>
    <row r="64" ht="35.25" customHeight="1">
      <c r="A64" s="120" t="s">
        <v>391</v>
      </c>
    </row>
    <row r="65" spans="1:2" ht="16.5" customHeight="1">
      <c r="A65" s="67" t="s">
        <v>406</v>
      </c>
      <c r="B65" s="16"/>
    </row>
    <row r="66" ht="15" customHeight="1">
      <c r="A66" s="67" t="s">
        <v>407</v>
      </c>
    </row>
    <row r="67" ht="38.25" customHeight="1">
      <c r="A67" s="67" t="s">
        <v>408</v>
      </c>
    </row>
    <row r="68" ht="18.75" customHeight="1">
      <c r="A68" s="118" t="s">
        <v>413</v>
      </c>
    </row>
    <row r="69" ht="80.25" customHeight="1">
      <c r="A69" s="67" t="s">
        <v>409</v>
      </c>
    </row>
    <row r="70" ht="80.25" customHeight="1">
      <c r="A70" s="67" t="s">
        <v>410</v>
      </c>
    </row>
    <row r="71" ht="80.25" customHeight="1">
      <c r="A71" s="67" t="s">
        <v>411</v>
      </c>
    </row>
    <row r="72" ht="24" customHeight="1">
      <c r="A72" s="118" t="s">
        <v>414</v>
      </c>
    </row>
    <row r="73" ht="189.75" customHeight="1">
      <c r="A73" s="67" t="s">
        <v>415</v>
      </c>
    </row>
    <row r="74" ht="21" customHeight="1">
      <c r="A74" s="72" t="s">
        <v>417</v>
      </c>
    </row>
    <row r="75" ht="32.25" customHeight="1">
      <c r="A75" s="73" t="s">
        <v>392</v>
      </c>
    </row>
    <row r="76" ht="15" hidden="1">
      <c r="A76" s="65"/>
    </row>
    <row r="77" ht="15" hidden="1">
      <c r="A77" s="65"/>
    </row>
    <row r="78" ht="27.75" customHeight="1">
      <c r="A78" s="65" t="s">
        <v>418</v>
      </c>
    </row>
    <row r="79" ht="15">
      <c r="A79" s="65" t="s">
        <v>419</v>
      </c>
    </row>
    <row r="80" ht="15.75">
      <c r="A80" s="14"/>
    </row>
    <row r="81" ht="15.75">
      <c r="A81" s="14"/>
    </row>
    <row r="82" ht="15.75">
      <c r="A82" s="14"/>
    </row>
    <row r="83" ht="12.75">
      <c r="A83" s="15" t="s">
        <v>101</v>
      </c>
    </row>
    <row r="84" ht="15.75">
      <c r="A84" s="1"/>
    </row>
    <row r="85" ht="15.75">
      <c r="A85" s="1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5.25390625" style="0" customWidth="1"/>
    <col min="2" max="2" width="21.875" style="0" customWidth="1"/>
    <col min="3" max="3" width="54.625" style="0" customWidth="1"/>
    <col min="4" max="4" width="10.00390625" style="0" customWidth="1"/>
    <col min="5" max="5" width="10.625" style="0" customWidth="1"/>
    <col min="6" max="6" width="10.25390625" style="0" customWidth="1"/>
  </cols>
  <sheetData>
    <row r="2" spans="1:7" ht="12.75">
      <c r="A2" s="123" t="s">
        <v>108</v>
      </c>
      <c r="B2" s="123"/>
      <c r="C2" s="123"/>
      <c r="D2" s="123"/>
      <c r="E2" s="123"/>
      <c r="F2" s="123"/>
      <c r="G2" s="26"/>
    </row>
    <row r="3" spans="1:7" ht="12.75">
      <c r="A3" s="123" t="s">
        <v>352</v>
      </c>
      <c r="B3" s="123"/>
      <c r="C3" s="123"/>
      <c r="D3" s="123"/>
      <c r="E3" s="123"/>
      <c r="F3" s="123"/>
      <c r="G3" s="26"/>
    </row>
    <row r="4" spans="1:7" ht="12.75">
      <c r="A4" s="123" t="s">
        <v>353</v>
      </c>
      <c r="B4" s="123"/>
      <c r="C4" s="123"/>
      <c r="D4" s="123"/>
      <c r="E4" s="123"/>
      <c r="F4" s="123"/>
      <c r="G4" s="26"/>
    </row>
    <row r="5" spans="1:7" ht="12.75">
      <c r="A5" s="48"/>
      <c r="B5" s="26"/>
      <c r="C5" s="26"/>
      <c r="D5" s="26"/>
      <c r="E5" s="26"/>
      <c r="F5" s="26"/>
      <c r="G5" s="26"/>
    </row>
    <row r="6" spans="1:7" ht="12.75">
      <c r="A6" s="7" t="s">
        <v>354</v>
      </c>
      <c r="B6" s="7"/>
      <c r="C6" s="7"/>
      <c r="D6" s="7"/>
      <c r="E6" s="7"/>
      <c r="F6" s="26"/>
      <c r="G6" s="26"/>
    </row>
    <row r="7" spans="1:7" ht="12.75">
      <c r="A7" s="124"/>
      <c r="B7" s="124"/>
      <c r="C7" s="124"/>
      <c r="D7" s="124"/>
      <c r="E7" s="26"/>
      <c r="F7" s="26"/>
      <c r="G7" s="26"/>
    </row>
    <row r="8" spans="1:7" ht="14.25" customHeight="1">
      <c r="A8" s="49" t="s">
        <v>110</v>
      </c>
      <c r="B8" s="50"/>
      <c r="C8" s="123" t="s">
        <v>122</v>
      </c>
      <c r="D8" s="123"/>
      <c r="E8" s="123"/>
      <c r="F8" s="123"/>
      <c r="G8" s="26"/>
    </row>
    <row r="9" spans="1:7" ht="18" customHeight="1">
      <c r="A9" s="122" t="s">
        <v>124</v>
      </c>
      <c r="B9" s="127" t="s">
        <v>125</v>
      </c>
      <c r="C9" s="122" t="s">
        <v>30</v>
      </c>
      <c r="D9" s="125" t="s">
        <v>123</v>
      </c>
      <c r="E9" s="125"/>
      <c r="F9" s="125"/>
      <c r="G9" s="26"/>
    </row>
    <row r="10" spans="1:7" ht="58.5" customHeight="1">
      <c r="A10" s="122"/>
      <c r="B10" s="127"/>
      <c r="C10" s="126"/>
      <c r="D10" s="29" t="s">
        <v>350</v>
      </c>
      <c r="E10" s="29" t="s">
        <v>324</v>
      </c>
      <c r="F10" s="29" t="s">
        <v>351</v>
      </c>
      <c r="G10" s="26"/>
    </row>
    <row r="11" spans="1:7" ht="12" customHeight="1">
      <c r="A11" s="28"/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6"/>
    </row>
    <row r="12" spans="1:7" ht="28.5" customHeight="1">
      <c r="A12" s="122">
        <v>1</v>
      </c>
      <c r="B12" s="121" t="s">
        <v>215</v>
      </c>
      <c r="C12" s="121" t="s">
        <v>111</v>
      </c>
      <c r="D12" s="33">
        <v>0</v>
      </c>
      <c r="E12" s="33">
        <v>0</v>
      </c>
      <c r="F12" s="33">
        <v>0</v>
      </c>
      <c r="G12" s="26"/>
    </row>
    <row r="13" spans="1:7" ht="12.75" hidden="1">
      <c r="A13" s="122"/>
      <c r="B13" s="121"/>
      <c r="C13" s="121"/>
      <c r="D13" s="33">
        <v>0</v>
      </c>
      <c r="E13" s="33">
        <v>0</v>
      </c>
      <c r="F13" s="33">
        <v>0</v>
      </c>
      <c r="G13" s="26"/>
    </row>
    <row r="14" spans="1:7" ht="15" customHeight="1">
      <c r="A14" s="28">
        <v>2</v>
      </c>
      <c r="B14" s="27" t="s">
        <v>216</v>
      </c>
      <c r="C14" s="27" t="s">
        <v>112</v>
      </c>
      <c r="D14" s="102">
        <f aca="true" t="shared" si="0" ref="D14:F16">D15</f>
        <v>-6155862</v>
      </c>
      <c r="E14" s="102">
        <f t="shared" si="0"/>
        <v>-6277881</v>
      </c>
      <c r="F14" s="102">
        <f t="shared" si="0"/>
        <v>-6387502</v>
      </c>
      <c r="G14" s="26"/>
    </row>
    <row r="15" spans="1:7" ht="16.5" customHeight="1">
      <c r="A15" s="28">
        <v>3</v>
      </c>
      <c r="B15" s="27" t="s">
        <v>217</v>
      </c>
      <c r="C15" s="27" t="s">
        <v>113</v>
      </c>
      <c r="D15" s="102">
        <f t="shared" si="0"/>
        <v>-6155862</v>
      </c>
      <c r="E15" s="102">
        <f t="shared" si="0"/>
        <v>-6277881</v>
      </c>
      <c r="F15" s="102">
        <f t="shared" si="0"/>
        <v>-6387502</v>
      </c>
      <c r="G15" s="26"/>
    </row>
    <row r="16" spans="1:7" ht="15" customHeight="1">
      <c r="A16" s="28">
        <v>4</v>
      </c>
      <c r="B16" s="27" t="s">
        <v>218</v>
      </c>
      <c r="C16" s="27" t="s">
        <v>114</v>
      </c>
      <c r="D16" s="102">
        <f t="shared" si="0"/>
        <v>-6155862</v>
      </c>
      <c r="E16" s="102">
        <f t="shared" si="0"/>
        <v>-6277881</v>
      </c>
      <c r="F16" s="102">
        <f t="shared" si="0"/>
        <v>-6387502</v>
      </c>
      <c r="G16" s="26"/>
    </row>
    <row r="17" spans="1:7" ht="28.5" customHeight="1">
      <c r="A17" s="28">
        <v>5</v>
      </c>
      <c r="B17" s="27" t="s">
        <v>219</v>
      </c>
      <c r="C17" s="31" t="s">
        <v>115</v>
      </c>
      <c r="D17" s="102">
        <v>-6155862</v>
      </c>
      <c r="E17" s="102">
        <f>-E18</f>
        <v>-6277881</v>
      </c>
      <c r="F17" s="102">
        <f>-F18</f>
        <v>-6387502</v>
      </c>
      <c r="G17" s="26"/>
    </row>
    <row r="18" spans="1:7" ht="17.25" customHeight="1">
      <c r="A18" s="28">
        <v>6</v>
      </c>
      <c r="B18" s="27" t="s">
        <v>220</v>
      </c>
      <c r="C18" s="27" t="s">
        <v>116</v>
      </c>
      <c r="D18" s="102">
        <f aca="true" t="shared" si="1" ref="D18:F20">D19</f>
        <v>6155862</v>
      </c>
      <c r="E18" s="102">
        <f t="shared" si="1"/>
        <v>6277881</v>
      </c>
      <c r="F18" s="102">
        <f t="shared" si="1"/>
        <v>6387502</v>
      </c>
      <c r="G18" s="26"/>
    </row>
    <row r="19" spans="1:7" ht="12.75">
      <c r="A19" s="28">
        <v>7</v>
      </c>
      <c r="B19" s="27" t="s">
        <v>221</v>
      </c>
      <c r="C19" s="27" t="s">
        <v>117</v>
      </c>
      <c r="D19" s="102">
        <f t="shared" si="1"/>
        <v>6155862</v>
      </c>
      <c r="E19" s="102">
        <f t="shared" si="1"/>
        <v>6277881</v>
      </c>
      <c r="F19" s="102">
        <f t="shared" si="1"/>
        <v>6387502</v>
      </c>
      <c r="G19" s="26"/>
    </row>
    <row r="20" spans="1:7" ht="15" customHeight="1">
      <c r="A20" s="28">
        <v>8</v>
      </c>
      <c r="B20" s="27" t="s">
        <v>222</v>
      </c>
      <c r="C20" s="27" t="s">
        <v>118</v>
      </c>
      <c r="D20" s="102">
        <f t="shared" si="1"/>
        <v>6155862</v>
      </c>
      <c r="E20" s="102">
        <f t="shared" si="1"/>
        <v>6277881</v>
      </c>
      <c r="F20" s="102">
        <f t="shared" si="1"/>
        <v>6387502</v>
      </c>
      <c r="G20" s="26"/>
    </row>
    <row r="21" spans="1:7" ht="29.25" customHeight="1">
      <c r="A21" s="28">
        <v>9</v>
      </c>
      <c r="B21" s="27" t="s">
        <v>223</v>
      </c>
      <c r="C21" s="31" t="s">
        <v>119</v>
      </c>
      <c r="D21" s="102">
        <v>6155862</v>
      </c>
      <c r="E21" s="102">
        <v>6277881</v>
      </c>
      <c r="F21" s="102">
        <v>6387502</v>
      </c>
      <c r="G21" s="26"/>
    </row>
    <row r="22" spans="1:7" ht="12.75">
      <c r="A22" s="121" t="s">
        <v>106</v>
      </c>
      <c r="B22" s="121"/>
      <c r="C22" s="121"/>
      <c r="D22" s="33">
        <v>0</v>
      </c>
      <c r="E22" s="33">
        <v>0</v>
      </c>
      <c r="F22" s="33">
        <v>0</v>
      </c>
      <c r="G22" s="26"/>
    </row>
    <row r="23" ht="15.75">
      <c r="A23" s="1" t="s">
        <v>121</v>
      </c>
    </row>
    <row r="24" ht="15.75">
      <c r="A24" s="1"/>
    </row>
    <row r="25" spans="1:7" ht="15.75">
      <c r="A25" s="1"/>
      <c r="C25" s="19"/>
      <c r="D25" s="20"/>
      <c r="E25" s="20"/>
      <c r="F25" s="20"/>
      <c r="G25" s="19"/>
    </row>
    <row r="26" ht="15.75">
      <c r="A26" s="1"/>
    </row>
  </sheetData>
  <sheetProtection/>
  <mergeCells count="13">
    <mergeCell ref="A22:C22"/>
    <mergeCell ref="A12:A13"/>
    <mergeCell ref="C8:F8"/>
    <mergeCell ref="D9:F9"/>
    <mergeCell ref="C9:C10"/>
    <mergeCell ref="B9:B10"/>
    <mergeCell ref="B12:B13"/>
    <mergeCell ref="C12:C13"/>
    <mergeCell ref="A9:A10"/>
    <mergeCell ref="A2:F2"/>
    <mergeCell ref="A3:F3"/>
    <mergeCell ref="A4:F4"/>
    <mergeCell ref="A7:D7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.375" style="0" customWidth="1"/>
    <col min="2" max="2" width="8.75390625" style="0" customWidth="1"/>
    <col min="3" max="3" width="19.00390625" style="0" customWidth="1"/>
    <col min="4" max="4" width="73.875" style="0" customWidth="1"/>
  </cols>
  <sheetData>
    <row r="1" spans="1:4" ht="12.75">
      <c r="A1" s="4"/>
      <c r="B1" s="41"/>
      <c r="C1" s="41"/>
      <c r="D1" s="91" t="s">
        <v>236</v>
      </c>
    </row>
    <row r="2" spans="1:4" ht="12.75">
      <c r="A2" s="91"/>
      <c r="B2" s="91"/>
      <c r="C2" s="91"/>
      <c r="D2" s="91" t="s">
        <v>334</v>
      </c>
    </row>
    <row r="3" spans="1:4" ht="12.75">
      <c r="A3" s="91"/>
      <c r="B3" s="91"/>
      <c r="C3" s="91"/>
      <c r="D3" s="91" t="s">
        <v>335</v>
      </c>
    </row>
    <row r="4" spans="1:4" ht="12.75">
      <c r="A4" s="131" t="s">
        <v>18</v>
      </c>
      <c r="B4" s="131"/>
      <c r="C4" s="131"/>
      <c r="D4" s="131"/>
    </row>
    <row r="5" spans="1:4" ht="12.75">
      <c r="A5" s="131" t="s">
        <v>336</v>
      </c>
      <c r="B5" s="131"/>
      <c r="C5" s="131"/>
      <c r="D5" s="131"/>
    </row>
    <row r="6" spans="1:4" ht="12.75">
      <c r="A6" s="49"/>
      <c r="B6" s="4"/>
      <c r="C6" s="4"/>
      <c r="D6" s="4"/>
    </row>
    <row r="7" spans="1:4" ht="45.75" customHeight="1">
      <c r="A7" s="132" t="s">
        <v>237</v>
      </c>
      <c r="B7" s="130" t="s">
        <v>238</v>
      </c>
      <c r="C7" s="132" t="s">
        <v>239</v>
      </c>
      <c r="D7" s="132" t="s">
        <v>240</v>
      </c>
    </row>
    <row r="8" spans="1:4" ht="27" customHeight="1">
      <c r="A8" s="133"/>
      <c r="B8" s="130"/>
      <c r="C8" s="133"/>
      <c r="D8" s="133"/>
    </row>
    <row r="9" spans="1:4" ht="17.25" customHeight="1">
      <c r="A9" s="28"/>
      <c r="B9" s="28">
        <v>1</v>
      </c>
      <c r="C9" s="28">
        <v>2</v>
      </c>
      <c r="D9" s="28">
        <v>3</v>
      </c>
    </row>
    <row r="10" spans="1:4" ht="15.75" customHeight="1" hidden="1">
      <c r="A10" s="42">
        <v>1</v>
      </c>
      <c r="B10" s="94">
        <v>802</v>
      </c>
      <c r="C10" s="130" t="s">
        <v>241</v>
      </c>
      <c r="D10" s="130"/>
    </row>
    <row r="11" spans="1:4" ht="80.25" customHeight="1">
      <c r="A11" s="42">
        <v>1</v>
      </c>
      <c r="B11" s="42">
        <v>834</v>
      </c>
      <c r="C11" s="95" t="s">
        <v>21</v>
      </c>
      <c r="D11" s="96" t="s">
        <v>242</v>
      </c>
    </row>
    <row r="12" spans="1:4" ht="56.25" customHeight="1">
      <c r="A12" s="42">
        <v>2</v>
      </c>
      <c r="B12" s="42">
        <v>834</v>
      </c>
      <c r="C12" s="95" t="s">
        <v>73</v>
      </c>
      <c r="D12" s="96" t="s">
        <v>74</v>
      </c>
    </row>
    <row r="13" spans="1:4" ht="53.25" customHeight="1">
      <c r="A13" s="42">
        <v>3</v>
      </c>
      <c r="B13" s="90">
        <v>834</v>
      </c>
      <c r="C13" s="90" t="s">
        <v>243</v>
      </c>
      <c r="D13" s="97" t="s">
        <v>244</v>
      </c>
    </row>
    <row r="14" spans="1:4" ht="63" customHeight="1">
      <c r="A14" s="42">
        <v>4</v>
      </c>
      <c r="B14" s="90">
        <v>834</v>
      </c>
      <c r="C14" s="90" t="s">
        <v>245</v>
      </c>
      <c r="D14" s="97" t="s">
        <v>246</v>
      </c>
    </row>
    <row r="15" spans="1:4" ht="29.25" customHeight="1">
      <c r="A15" s="42">
        <v>5</v>
      </c>
      <c r="B15" s="42">
        <v>834</v>
      </c>
      <c r="C15" s="95" t="s">
        <v>175</v>
      </c>
      <c r="D15" s="96" t="s">
        <v>176</v>
      </c>
    </row>
    <row r="16" spans="1:4" ht="54" customHeight="1">
      <c r="A16" s="42">
        <v>6</v>
      </c>
      <c r="B16" s="42">
        <v>834</v>
      </c>
      <c r="C16" s="95" t="s">
        <v>247</v>
      </c>
      <c r="D16" s="96" t="s">
        <v>248</v>
      </c>
    </row>
    <row r="17" spans="1:4" ht="28.5" customHeight="1">
      <c r="A17" s="42">
        <v>7</v>
      </c>
      <c r="B17" s="42">
        <v>834</v>
      </c>
      <c r="C17" s="95" t="s">
        <v>249</v>
      </c>
      <c r="D17" s="96" t="s">
        <v>234</v>
      </c>
    </row>
    <row r="18" spans="1:4" ht="33.75" customHeight="1">
      <c r="A18" s="42">
        <v>8</v>
      </c>
      <c r="B18" s="42">
        <v>834</v>
      </c>
      <c r="C18" s="95" t="s">
        <v>250</v>
      </c>
      <c r="D18" s="96" t="s">
        <v>177</v>
      </c>
    </row>
    <row r="19" spans="1:4" ht="21" customHeight="1">
      <c r="A19" s="42">
        <v>9</v>
      </c>
      <c r="B19" s="42">
        <v>834</v>
      </c>
      <c r="C19" s="95" t="s">
        <v>251</v>
      </c>
      <c r="D19" s="96" t="s">
        <v>252</v>
      </c>
    </row>
    <row r="20" spans="1:4" ht="69.75" customHeight="1">
      <c r="A20" s="42">
        <v>10</v>
      </c>
      <c r="B20" s="42">
        <v>834</v>
      </c>
      <c r="C20" s="95" t="s">
        <v>253</v>
      </c>
      <c r="D20" s="96" t="s">
        <v>254</v>
      </c>
    </row>
    <row r="21" spans="1:4" ht="69.75" customHeight="1">
      <c r="A21" s="42">
        <v>11</v>
      </c>
      <c r="B21" s="42">
        <v>834</v>
      </c>
      <c r="C21" s="95" t="s">
        <v>255</v>
      </c>
      <c r="D21" s="96" t="s">
        <v>256</v>
      </c>
    </row>
    <row r="22" spans="1:4" ht="45.75" customHeight="1">
      <c r="A22" s="42">
        <v>12</v>
      </c>
      <c r="B22" s="90">
        <v>834</v>
      </c>
      <c r="C22" s="90" t="s">
        <v>257</v>
      </c>
      <c r="D22" s="97" t="s">
        <v>258</v>
      </c>
    </row>
    <row r="23" spans="1:4" ht="55.5" customHeight="1">
      <c r="A23" s="42">
        <v>13</v>
      </c>
      <c r="B23" s="42">
        <v>834</v>
      </c>
      <c r="C23" s="95" t="s">
        <v>40</v>
      </c>
      <c r="D23" s="96" t="s">
        <v>235</v>
      </c>
    </row>
    <row r="24" spans="1:4" ht="39" customHeight="1">
      <c r="A24" s="42">
        <v>14</v>
      </c>
      <c r="B24" s="42">
        <v>834</v>
      </c>
      <c r="C24" s="95" t="s">
        <v>41</v>
      </c>
      <c r="D24" s="96" t="s">
        <v>259</v>
      </c>
    </row>
    <row r="25" spans="1:4" ht="37.5" customHeight="1">
      <c r="A25" s="42">
        <v>15</v>
      </c>
      <c r="B25" s="42">
        <v>834</v>
      </c>
      <c r="C25" s="95" t="s">
        <v>42</v>
      </c>
      <c r="D25" s="96" t="s">
        <v>22</v>
      </c>
    </row>
    <row r="26" spans="1:4" ht="32.25" customHeight="1">
      <c r="A26" s="42">
        <v>16</v>
      </c>
      <c r="B26" s="42">
        <v>834</v>
      </c>
      <c r="C26" s="95" t="s">
        <v>43</v>
      </c>
      <c r="D26" s="96" t="s">
        <v>178</v>
      </c>
    </row>
    <row r="27" spans="1:4" ht="20.25" customHeight="1">
      <c r="A27" s="42">
        <v>17</v>
      </c>
      <c r="B27" s="42">
        <v>834</v>
      </c>
      <c r="C27" s="95" t="s">
        <v>260</v>
      </c>
      <c r="D27" s="96" t="s">
        <v>179</v>
      </c>
    </row>
    <row r="28" spans="1:4" ht="14.25" customHeight="1">
      <c r="A28" s="42">
        <v>18</v>
      </c>
      <c r="B28" s="42">
        <v>834</v>
      </c>
      <c r="C28" s="95" t="s">
        <v>261</v>
      </c>
      <c r="D28" s="96" t="s">
        <v>262</v>
      </c>
    </row>
    <row r="29" spans="1:4" ht="33" customHeight="1">
      <c r="A29" s="42">
        <v>19</v>
      </c>
      <c r="B29" s="42">
        <v>834</v>
      </c>
      <c r="C29" s="95" t="s">
        <v>304</v>
      </c>
      <c r="D29" s="96" t="s">
        <v>329</v>
      </c>
    </row>
    <row r="30" spans="1:4" ht="37.5" customHeight="1">
      <c r="A30" s="42">
        <v>20</v>
      </c>
      <c r="B30" s="42">
        <v>834</v>
      </c>
      <c r="C30" s="95" t="s">
        <v>305</v>
      </c>
      <c r="D30" s="96" t="s">
        <v>330</v>
      </c>
    </row>
    <row r="31" spans="1:4" ht="33.75" customHeight="1">
      <c r="A31" s="42">
        <v>21</v>
      </c>
      <c r="B31" s="42">
        <v>834</v>
      </c>
      <c r="C31" s="95" t="s">
        <v>306</v>
      </c>
      <c r="D31" s="96" t="s">
        <v>180</v>
      </c>
    </row>
    <row r="32" spans="1:4" ht="48" customHeight="1">
      <c r="A32" s="42">
        <v>22</v>
      </c>
      <c r="B32" s="42">
        <v>834</v>
      </c>
      <c r="C32" s="95" t="s">
        <v>307</v>
      </c>
      <c r="D32" s="96" t="s">
        <v>264</v>
      </c>
    </row>
    <row r="33" spans="1:4" ht="43.5" customHeight="1">
      <c r="A33" s="42">
        <v>23</v>
      </c>
      <c r="B33" s="42">
        <v>834</v>
      </c>
      <c r="C33" s="95" t="s">
        <v>308</v>
      </c>
      <c r="D33" s="96" t="s">
        <v>263</v>
      </c>
    </row>
    <row r="34" spans="1:4" ht="35.25" customHeight="1">
      <c r="A34" s="98">
        <v>24</v>
      </c>
      <c r="B34" s="42">
        <v>834</v>
      </c>
      <c r="C34" s="95" t="s">
        <v>309</v>
      </c>
      <c r="D34" s="96" t="s">
        <v>265</v>
      </c>
    </row>
    <row r="35" spans="1:4" ht="71.25" customHeight="1">
      <c r="A35" s="98">
        <v>25</v>
      </c>
      <c r="B35" s="42">
        <v>834</v>
      </c>
      <c r="C35" s="95" t="s">
        <v>310</v>
      </c>
      <c r="D35" s="96" t="s">
        <v>266</v>
      </c>
    </row>
    <row r="36" spans="1:4" ht="54" customHeight="1">
      <c r="A36" s="98">
        <v>26</v>
      </c>
      <c r="B36" s="42">
        <v>834</v>
      </c>
      <c r="C36" s="95" t="s">
        <v>311</v>
      </c>
      <c r="D36" s="96" t="s">
        <v>267</v>
      </c>
    </row>
    <row r="37" spans="1:4" ht="78.75" customHeight="1">
      <c r="A37" s="98">
        <v>27</v>
      </c>
      <c r="B37" s="42">
        <v>834</v>
      </c>
      <c r="C37" s="95" t="s">
        <v>312</v>
      </c>
      <c r="D37" s="97" t="s">
        <v>268</v>
      </c>
    </row>
    <row r="38" spans="1:4" ht="45" customHeight="1">
      <c r="A38" s="42">
        <v>28</v>
      </c>
      <c r="B38" s="42">
        <v>834</v>
      </c>
      <c r="C38" s="95" t="s">
        <v>313</v>
      </c>
      <c r="D38" s="96" t="s">
        <v>181</v>
      </c>
    </row>
    <row r="39" spans="1:4" ht="57" customHeight="1">
      <c r="A39" s="42">
        <v>29</v>
      </c>
      <c r="B39" s="42">
        <v>834</v>
      </c>
      <c r="C39" s="95" t="s">
        <v>314</v>
      </c>
      <c r="D39" s="99" t="s">
        <v>269</v>
      </c>
    </row>
    <row r="40" spans="1:4" ht="95.25" customHeight="1">
      <c r="A40" s="93">
        <v>30</v>
      </c>
      <c r="B40" s="42">
        <v>834</v>
      </c>
      <c r="C40" s="95" t="s">
        <v>317</v>
      </c>
      <c r="D40" s="97" t="s">
        <v>270</v>
      </c>
    </row>
    <row r="41" spans="1:4" ht="69.75" customHeight="1">
      <c r="A41" s="42">
        <v>31</v>
      </c>
      <c r="B41" s="42">
        <v>834</v>
      </c>
      <c r="C41" s="95" t="s">
        <v>318</v>
      </c>
      <c r="D41" s="99" t="s">
        <v>271</v>
      </c>
    </row>
    <row r="42" spans="1:4" ht="30.75" customHeight="1">
      <c r="A42" s="90">
        <v>32</v>
      </c>
      <c r="B42" s="42">
        <v>834</v>
      </c>
      <c r="C42" s="95" t="s">
        <v>319</v>
      </c>
      <c r="D42" s="99" t="s">
        <v>272</v>
      </c>
    </row>
    <row r="43" spans="1:4" ht="21" customHeight="1">
      <c r="A43" s="93">
        <v>33</v>
      </c>
      <c r="B43" s="100">
        <v>834</v>
      </c>
      <c r="C43" s="90" t="s">
        <v>320</v>
      </c>
      <c r="D43" s="99" t="s">
        <v>273</v>
      </c>
    </row>
    <row r="44" spans="1:4" ht="72" customHeight="1">
      <c r="A44" s="42">
        <v>34</v>
      </c>
      <c r="B44" s="100">
        <v>834</v>
      </c>
      <c r="C44" s="90" t="s">
        <v>321</v>
      </c>
      <c r="D44" s="99" t="s">
        <v>274</v>
      </c>
    </row>
    <row r="45" spans="1:4" ht="39" customHeight="1">
      <c r="A45" s="90">
        <v>35</v>
      </c>
      <c r="B45" s="92">
        <v>834</v>
      </c>
      <c r="C45" s="90" t="s">
        <v>315</v>
      </c>
      <c r="D45" s="99" t="s">
        <v>275</v>
      </c>
    </row>
    <row r="46" spans="1:4" ht="43.5" customHeight="1">
      <c r="A46" s="90">
        <v>36</v>
      </c>
      <c r="B46" s="101">
        <v>834</v>
      </c>
      <c r="C46" s="90" t="s">
        <v>316</v>
      </c>
      <c r="D46" s="97" t="s">
        <v>276</v>
      </c>
    </row>
    <row r="47" spans="1:2" ht="14.25">
      <c r="A47" s="128"/>
      <c r="B47" s="128"/>
    </row>
    <row r="48" spans="1:2" ht="15">
      <c r="A48" s="129"/>
      <c r="B48" s="129"/>
    </row>
    <row r="49" spans="1:2" ht="15">
      <c r="A49" s="129"/>
      <c r="B49" s="129"/>
    </row>
    <row r="50" spans="1:2" ht="14.25">
      <c r="A50" s="3"/>
      <c r="B50" s="3"/>
    </row>
    <row r="51" spans="1:2" ht="12.75">
      <c r="A51" s="19"/>
      <c r="B51" s="19"/>
    </row>
    <row r="52" spans="1:2" ht="12.75">
      <c r="A52" s="19"/>
      <c r="B52" s="19"/>
    </row>
    <row r="53" spans="1:2" ht="12.75">
      <c r="A53" s="19"/>
      <c r="B53" s="19"/>
    </row>
    <row r="54" spans="1:2" ht="12.75">
      <c r="A54" s="19"/>
      <c r="B54" s="19"/>
    </row>
    <row r="55" spans="1:2" ht="12.75">
      <c r="A55" s="19"/>
      <c r="B55" s="19"/>
    </row>
    <row r="56" spans="1:2" ht="12.75">
      <c r="A56" s="19"/>
      <c r="B56" s="19"/>
    </row>
    <row r="57" spans="1:2" ht="12.75">
      <c r="A57" s="19"/>
      <c r="B57" s="19"/>
    </row>
    <row r="58" spans="1:2" ht="12.75">
      <c r="A58" s="19"/>
      <c r="B58" s="19"/>
    </row>
    <row r="59" spans="1:2" ht="12.75">
      <c r="A59" s="19"/>
      <c r="B59" s="19"/>
    </row>
    <row r="60" spans="1:2" ht="12.75">
      <c r="A60" s="19"/>
      <c r="B60" s="19"/>
    </row>
    <row r="61" spans="1:2" ht="12.75">
      <c r="A61" s="19"/>
      <c r="B61" s="19"/>
    </row>
    <row r="62" spans="1:2" ht="12.75">
      <c r="A62" s="19"/>
      <c r="B62" s="19"/>
    </row>
  </sheetData>
  <sheetProtection/>
  <mergeCells count="10">
    <mergeCell ref="A47:B47"/>
    <mergeCell ref="A48:B48"/>
    <mergeCell ref="A49:B49"/>
    <mergeCell ref="C10:D10"/>
    <mergeCell ref="A4:D4"/>
    <mergeCell ref="A5:D5"/>
    <mergeCell ref="A7:A8"/>
    <mergeCell ref="B7:B8"/>
    <mergeCell ref="C7:C8"/>
    <mergeCell ref="D7:D8"/>
  </mergeCells>
  <printOptions/>
  <pageMargins left="0.7874015748031497" right="0.1968503937007874" top="0.3937007874015748" bottom="0.984251968503937" header="0.3937007874015748" footer="0.5118110236220472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875" style="0" customWidth="1"/>
  </cols>
  <sheetData>
    <row r="1" spans="1:9" ht="15.75">
      <c r="A1" s="134" t="s">
        <v>95</v>
      </c>
      <c r="B1" s="134"/>
      <c r="C1" s="134"/>
      <c r="D1" s="134"/>
      <c r="E1" s="6"/>
      <c r="F1" s="6"/>
      <c r="G1" s="6"/>
      <c r="H1" s="6"/>
      <c r="I1" s="6"/>
    </row>
    <row r="2" spans="1:9" ht="12.75">
      <c r="A2" s="134" t="s">
        <v>337</v>
      </c>
      <c r="B2" s="134"/>
      <c r="C2" s="134"/>
      <c r="D2" s="134"/>
      <c r="E2" s="7"/>
      <c r="F2" s="7"/>
      <c r="G2" s="7"/>
      <c r="H2" s="7"/>
      <c r="I2" s="7"/>
    </row>
    <row r="3" spans="1:9" ht="15.75">
      <c r="A3" s="123" t="s">
        <v>338</v>
      </c>
      <c r="B3" s="123"/>
      <c r="C3" s="123"/>
      <c r="D3" s="123"/>
      <c r="E3" s="8"/>
      <c r="F3" s="8"/>
      <c r="G3" s="8"/>
      <c r="H3" s="8"/>
      <c r="I3" s="8"/>
    </row>
    <row r="4" spans="1:4" ht="12.75">
      <c r="A4" s="5"/>
      <c r="B4" s="26"/>
      <c r="C4" s="26"/>
      <c r="D4" s="26"/>
    </row>
    <row r="5" spans="1:4" ht="12.75">
      <c r="A5" s="124" t="s">
        <v>96</v>
      </c>
      <c r="B5" s="124"/>
      <c r="C5" s="124"/>
      <c r="D5" s="124"/>
    </row>
    <row r="6" spans="1:4" ht="12.75">
      <c r="A6" s="124" t="s">
        <v>97</v>
      </c>
      <c r="B6" s="124"/>
      <c r="C6" s="124"/>
      <c r="D6" s="124"/>
    </row>
    <row r="7" spans="1:4" ht="12.75">
      <c r="A7" s="4"/>
      <c r="B7" s="26"/>
      <c r="C7" s="26"/>
      <c r="D7" s="26"/>
    </row>
    <row r="8" spans="1:4" ht="33.75" customHeight="1">
      <c r="A8" s="122" t="s">
        <v>32</v>
      </c>
      <c r="B8" s="122" t="s">
        <v>37</v>
      </c>
      <c r="C8" s="122" t="s">
        <v>33</v>
      </c>
      <c r="D8" s="135" t="s">
        <v>34</v>
      </c>
    </row>
    <row r="9" spans="1:4" ht="13.5" customHeight="1" hidden="1" thickBot="1">
      <c r="A9" s="122"/>
      <c r="B9" s="122"/>
      <c r="C9" s="122"/>
      <c r="D9" s="135"/>
    </row>
    <row r="10" spans="1:4" ht="12.75">
      <c r="A10" s="28"/>
      <c r="B10" s="28">
        <v>1</v>
      </c>
      <c r="C10" s="28">
        <v>2</v>
      </c>
      <c r="D10" s="28">
        <v>3</v>
      </c>
    </row>
    <row r="11" spans="1:4" ht="21" customHeight="1">
      <c r="A11" s="28">
        <v>1</v>
      </c>
      <c r="B11" s="28">
        <v>834</v>
      </c>
      <c r="C11" s="31"/>
      <c r="D11" s="31" t="s">
        <v>228</v>
      </c>
    </row>
    <row r="12" spans="1:4" ht="30" customHeight="1">
      <c r="A12" s="28">
        <v>2</v>
      </c>
      <c r="B12" s="28">
        <v>834</v>
      </c>
      <c r="C12" s="45" t="s">
        <v>75</v>
      </c>
      <c r="D12" s="45" t="s">
        <v>35</v>
      </c>
    </row>
    <row r="13" spans="1:4" ht="48.75" customHeight="1">
      <c r="A13" s="28">
        <v>3</v>
      </c>
      <c r="B13" s="28">
        <v>834</v>
      </c>
      <c r="C13" s="45" t="s">
        <v>76</v>
      </c>
      <c r="D13" s="45" t="s">
        <v>36</v>
      </c>
    </row>
    <row r="14" ht="15.75">
      <c r="A14" s="1"/>
    </row>
  </sheetData>
  <sheetProtection/>
  <mergeCells count="9">
    <mergeCell ref="A1:D1"/>
    <mergeCell ref="A2:D2"/>
    <mergeCell ref="A3:D3"/>
    <mergeCell ref="A5:D5"/>
    <mergeCell ref="A6:D6"/>
    <mergeCell ref="A8:A9"/>
    <mergeCell ref="C8:C9"/>
    <mergeCell ref="D8:D9"/>
    <mergeCell ref="B8:B9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3">
      <selection activeCell="D12" sqref="D12"/>
    </sheetView>
  </sheetViews>
  <sheetFormatPr defaultColWidth="9.00390625" defaultRowHeight="12.75"/>
  <cols>
    <col min="1" max="1" width="4.00390625" style="0" customWidth="1"/>
    <col min="2" max="2" width="22.375" style="0" customWidth="1"/>
    <col min="3" max="3" width="42.25390625" style="0" customWidth="1"/>
    <col min="4" max="4" width="12.125" style="0" customWidth="1"/>
    <col min="5" max="5" width="10.00390625" style="0" customWidth="1"/>
    <col min="6" max="6" width="9.875" style="0" customWidth="1"/>
    <col min="8" max="8" width="8.25390625" style="0" customWidth="1"/>
  </cols>
  <sheetData>
    <row r="1" ht="9" customHeight="1">
      <c r="A1" s="1"/>
    </row>
    <row r="2" spans="1:9" ht="15.75">
      <c r="A2" s="41" t="s">
        <v>107</v>
      </c>
      <c r="B2" s="41"/>
      <c r="C2" s="41"/>
      <c r="D2" s="134" t="s">
        <v>58</v>
      </c>
      <c r="E2" s="134"/>
      <c r="F2" s="134"/>
      <c r="G2" s="8"/>
      <c r="H2" s="8"/>
      <c r="I2" s="8"/>
    </row>
    <row r="3" spans="1:9" ht="15.75">
      <c r="A3" s="123" t="s">
        <v>339</v>
      </c>
      <c r="B3" s="123"/>
      <c r="C3" s="123"/>
      <c r="D3" s="123"/>
      <c r="E3" s="123"/>
      <c r="F3" s="123"/>
      <c r="G3" s="8"/>
      <c r="H3" s="8"/>
      <c r="I3" s="8"/>
    </row>
    <row r="4" spans="1:9" ht="15.75">
      <c r="A4" s="145" t="s">
        <v>340</v>
      </c>
      <c r="B4" s="145"/>
      <c r="C4" s="145"/>
      <c r="D4" s="145"/>
      <c r="E4" s="145"/>
      <c r="F4" s="145"/>
      <c r="G4" s="8"/>
      <c r="H4" s="8"/>
      <c r="I4" s="8"/>
    </row>
    <row r="5" spans="1:6" ht="12.75">
      <c r="A5" s="4"/>
      <c r="B5" s="26"/>
      <c r="C5" s="26"/>
      <c r="D5" s="26"/>
      <c r="E5" s="26"/>
      <c r="F5" s="26"/>
    </row>
    <row r="6" spans="1:9" ht="15.75">
      <c r="A6" s="147" t="s">
        <v>341</v>
      </c>
      <c r="B6" s="147"/>
      <c r="C6" s="147"/>
      <c r="D6" s="147"/>
      <c r="E6" s="147"/>
      <c r="F6" s="147"/>
      <c r="G6" s="18"/>
      <c r="H6" s="18"/>
      <c r="I6" s="18"/>
    </row>
    <row r="7" spans="1:6" ht="12.75">
      <c r="A7" s="4" t="s">
        <v>45</v>
      </c>
      <c r="B7" s="26"/>
      <c r="C7" s="26"/>
      <c r="D7" s="146" t="s">
        <v>122</v>
      </c>
      <c r="E7" s="146"/>
      <c r="F7" s="146"/>
    </row>
    <row r="8" spans="1:6" ht="30" customHeight="1">
      <c r="A8" s="138" t="s">
        <v>32</v>
      </c>
      <c r="B8" s="139" t="s">
        <v>20</v>
      </c>
      <c r="C8" s="140" t="s">
        <v>19</v>
      </c>
      <c r="D8" s="136" t="s">
        <v>290</v>
      </c>
      <c r="E8" s="136" t="s">
        <v>323</v>
      </c>
      <c r="F8" s="136" t="s">
        <v>342</v>
      </c>
    </row>
    <row r="9" spans="1:6" ht="45" customHeight="1">
      <c r="A9" s="138"/>
      <c r="B9" s="139"/>
      <c r="C9" s="140"/>
      <c r="D9" s="136"/>
      <c r="E9" s="136"/>
      <c r="F9" s="136"/>
    </row>
    <row r="10" spans="1:6" ht="12.75">
      <c r="A10" s="88"/>
      <c r="B10" s="89">
        <v>1</v>
      </c>
      <c r="C10" s="89">
        <v>2</v>
      </c>
      <c r="D10" s="89">
        <v>3</v>
      </c>
      <c r="E10" s="89">
        <v>3</v>
      </c>
      <c r="F10" s="89">
        <v>3</v>
      </c>
    </row>
    <row r="11" spans="1:6" ht="12.75">
      <c r="A11" s="28">
        <v>1</v>
      </c>
      <c r="B11" s="27" t="s">
        <v>46</v>
      </c>
      <c r="C11" s="27" t="s">
        <v>47</v>
      </c>
      <c r="D11" s="102">
        <f>D12+D16+D22+D33+D36</f>
        <v>87529</v>
      </c>
      <c r="E11" s="102">
        <f>E12+E16+E22+E33+E36</f>
        <v>90054</v>
      </c>
      <c r="F11" s="102">
        <f>F12+F16+F22+F33+F36</f>
        <v>91854</v>
      </c>
    </row>
    <row r="12" spans="1:6" ht="12.75">
      <c r="A12" s="28">
        <v>2</v>
      </c>
      <c r="B12" s="27" t="s">
        <v>5</v>
      </c>
      <c r="C12" s="27" t="s">
        <v>48</v>
      </c>
      <c r="D12" s="104">
        <f aca="true" t="shared" si="0" ref="D12:F13">D13</f>
        <v>26505</v>
      </c>
      <c r="E12" s="104">
        <f t="shared" si="0"/>
        <v>27570</v>
      </c>
      <c r="F12" s="104">
        <f t="shared" si="0"/>
        <v>27570</v>
      </c>
    </row>
    <row r="13" spans="1:6" ht="12.75">
      <c r="A13" s="28">
        <v>3</v>
      </c>
      <c r="B13" s="27" t="s">
        <v>49</v>
      </c>
      <c r="C13" s="27" t="s">
        <v>50</v>
      </c>
      <c r="D13" s="104">
        <f t="shared" si="0"/>
        <v>26505</v>
      </c>
      <c r="E13" s="104">
        <f t="shared" si="0"/>
        <v>27570</v>
      </c>
      <c r="F13" s="104">
        <f t="shared" si="0"/>
        <v>27570</v>
      </c>
    </row>
    <row r="14" spans="1:6" ht="12.75">
      <c r="A14" s="122">
        <v>4</v>
      </c>
      <c r="B14" s="121" t="s">
        <v>64</v>
      </c>
      <c r="C14" s="121" t="s">
        <v>4</v>
      </c>
      <c r="D14" s="137">
        <v>26505</v>
      </c>
      <c r="E14" s="137">
        <v>27570</v>
      </c>
      <c r="F14" s="137">
        <v>27570</v>
      </c>
    </row>
    <row r="15" spans="1:6" ht="12.75">
      <c r="A15" s="122"/>
      <c r="B15" s="121"/>
      <c r="C15" s="121"/>
      <c r="D15" s="137"/>
      <c r="E15" s="137"/>
      <c r="F15" s="137"/>
    </row>
    <row r="16" spans="1:6" ht="38.25">
      <c r="A16" s="28">
        <v>8</v>
      </c>
      <c r="B16" s="27" t="s">
        <v>0</v>
      </c>
      <c r="C16" s="43" t="s">
        <v>167</v>
      </c>
      <c r="D16" s="104">
        <f>D17</f>
        <v>42900</v>
      </c>
      <c r="E16" s="104">
        <f>E17</f>
        <v>44400</v>
      </c>
      <c r="F16" s="104">
        <f>F17</f>
        <v>46200</v>
      </c>
    </row>
    <row r="17" spans="1:6" ht="38.25">
      <c r="A17" s="28">
        <v>9</v>
      </c>
      <c r="B17" s="27" t="s">
        <v>6</v>
      </c>
      <c r="C17" s="44" t="s">
        <v>182</v>
      </c>
      <c r="D17" s="104">
        <f>D18+D19+D20+D21</f>
        <v>42900</v>
      </c>
      <c r="E17" s="104">
        <f>E18+E19+E20+E21</f>
        <v>44400</v>
      </c>
      <c r="F17" s="104">
        <f>F18+F19+F20+F21</f>
        <v>46200</v>
      </c>
    </row>
    <row r="18" spans="1:6" ht="76.5">
      <c r="A18" s="28">
        <v>10</v>
      </c>
      <c r="B18" s="27" t="s">
        <v>7</v>
      </c>
      <c r="C18" s="74" t="s">
        <v>38</v>
      </c>
      <c r="D18" s="104">
        <v>19700</v>
      </c>
      <c r="E18" s="104">
        <v>20400</v>
      </c>
      <c r="F18" s="104">
        <v>21400</v>
      </c>
    </row>
    <row r="19" spans="1:6" ht="89.25">
      <c r="A19" s="28">
        <v>11</v>
      </c>
      <c r="B19" s="27" t="s">
        <v>8</v>
      </c>
      <c r="C19" s="45" t="s">
        <v>12</v>
      </c>
      <c r="D19" s="104">
        <v>100</v>
      </c>
      <c r="E19" s="104">
        <v>100</v>
      </c>
      <c r="F19" s="104">
        <v>100</v>
      </c>
    </row>
    <row r="20" spans="1:6" ht="76.5">
      <c r="A20" s="28">
        <v>12</v>
      </c>
      <c r="B20" s="27" t="s">
        <v>9</v>
      </c>
      <c r="C20" s="45" t="s">
        <v>1</v>
      </c>
      <c r="D20" s="104">
        <v>25900</v>
      </c>
      <c r="E20" s="104">
        <v>26800</v>
      </c>
      <c r="F20" s="104">
        <v>28000</v>
      </c>
    </row>
    <row r="21" spans="1:6" ht="76.5">
      <c r="A21" s="28">
        <v>13</v>
      </c>
      <c r="B21" s="27" t="s">
        <v>10</v>
      </c>
      <c r="C21" s="45" t="s">
        <v>2</v>
      </c>
      <c r="D21" s="104">
        <v>-2800</v>
      </c>
      <c r="E21" s="104">
        <v>-2900</v>
      </c>
      <c r="F21" s="104">
        <v>-3300</v>
      </c>
    </row>
    <row r="22" spans="1:6" ht="12.75">
      <c r="A22" s="28">
        <v>14</v>
      </c>
      <c r="B22" s="27" t="s">
        <v>39</v>
      </c>
      <c r="C22" s="27" t="s">
        <v>65</v>
      </c>
      <c r="D22" s="104">
        <f>D25+D24</f>
        <v>15904</v>
      </c>
      <c r="E22" s="104">
        <f>E25+E23</f>
        <v>15864</v>
      </c>
      <c r="F22" s="104">
        <f>F25+F23</f>
        <v>15864</v>
      </c>
    </row>
    <row r="23" spans="1:6" ht="12.75">
      <c r="A23" s="28">
        <v>15</v>
      </c>
      <c r="B23" s="27" t="s">
        <v>325</v>
      </c>
      <c r="C23" s="27" t="s">
        <v>326</v>
      </c>
      <c r="D23" s="104">
        <v>1884</v>
      </c>
      <c r="E23" s="104">
        <v>1844</v>
      </c>
      <c r="F23" s="104">
        <v>1844</v>
      </c>
    </row>
    <row r="24" spans="1:6" ht="51">
      <c r="A24" s="28">
        <v>16</v>
      </c>
      <c r="B24" s="27" t="s">
        <v>328</v>
      </c>
      <c r="C24" s="27" t="s">
        <v>327</v>
      </c>
      <c r="D24" s="104">
        <v>1884</v>
      </c>
      <c r="E24" s="104">
        <v>1884</v>
      </c>
      <c r="F24" s="104">
        <v>1884</v>
      </c>
    </row>
    <row r="25" spans="1:6" ht="12.75">
      <c r="A25" s="28">
        <v>17</v>
      </c>
      <c r="B25" s="27" t="s">
        <v>3</v>
      </c>
      <c r="C25" s="31" t="s">
        <v>66</v>
      </c>
      <c r="D25" s="111">
        <f>D26+D29</f>
        <v>14020</v>
      </c>
      <c r="E25" s="111">
        <f>E26+E29</f>
        <v>14020</v>
      </c>
      <c r="F25" s="111">
        <f>F26+F29</f>
        <v>14020</v>
      </c>
    </row>
    <row r="26" spans="1:6" ht="12.75">
      <c r="A26" s="28">
        <v>18</v>
      </c>
      <c r="B26" s="27" t="s">
        <v>136</v>
      </c>
      <c r="C26" s="27" t="s">
        <v>135</v>
      </c>
      <c r="D26" s="104">
        <v>270</v>
      </c>
      <c r="E26" s="104">
        <v>270</v>
      </c>
      <c r="F26" s="104">
        <v>270</v>
      </c>
    </row>
    <row r="27" spans="1:6" ht="12.75">
      <c r="A27" s="122">
        <v>19</v>
      </c>
      <c r="B27" s="121" t="s">
        <v>138</v>
      </c>
      <c r="C27" s="121" t="s">
        <v>137</v>
      </c>
      <c r="D27" s="137">
        <v>270</v>
      </c>
      <c r="E27" s="137">
        <v>270</v>
      </c>
      <c r="F27" s="137">
        <v>270</v>
      </c>
    </row>
    <row r="28" spans="1:6" ht="12.75">
      <c r="A28" s="122"/>
      <c r="B28" s="121"/>
      <c r="C28" s="121"/>
      <c r="D28" s="137"/>
      <c r="E28" s="137"/>
      <c r="F28" s="137"/>
    </row>
    <row r="29" spans="1:6" ht="12.75">
      <c r="A29" s="143">
        <v>20</v>
      </c>
      <c r="B29" s="148" t="s">
        <v>140</v>
      </c>
      <c r="C29" s="148" t="s">
        <v>139</v>
      </c>
      <c r="D29" s="141">
        <f>D31</f>
        <v>13750</v>
      </c>
      <c r="E29" s="141">
        <f>E31</f>
        <v>13750</v>
      </c>
      <c r="F29" s="141">
        <f>F31</f>
        <v>13750</v>
      </c>
    </row>
    <row r="30" spans="1:6" ht="12.75">
      <c r="A30" s="144"/>
      <c r="B30" s="149"/>
      <c r="C30" s="149"/>
      <c r="D30" s="142"/>
      <c r="E30" s="142"/>
      <c r="F30" s="142"/>
    </row>
    <row r="31" spans="1:6" ht="12.75">
      <c r="A31" s="122">
        <v>21</v>
      </c>
      <c r="B31" s="121" t="s">
        <v>142</v>
      </c>
      <c r="C31" s="121" t="s">
        <v>141</v>
      </c>
      <c r="D31" s="137">
        <v>13750</v>
      </c>
      <c r="E31" s="137">
        <v>13750</v>
      </c>
      <c r="F31" s="137">
        <v>13750</v>
      </c>
    </row>
    <row r="32" spans="1:6" ht="12.75">
      <c r="A32" s="122"/>
      <c r="B32" s="121"/>
      <c r="C32" s="121"/>
      <c r="D32" s="137"/>
      <c r="E32" s="137"/>
      <c r="F32" s="137"/>
    </row>
    <row r="33" spans="1:6" ht="12.75">
      <c r="A33" s="28">
        <v>22</v>
      </c>
      <c r="B33" s="27" t="s">
        <v>51</v>
      </c>
      <c r="C33" s="27" t="s">
        <v>52</v>
      </c>
      <c r="D33" s="104">
        <f aca="true" t="shared" si="1" ref="D33:F34">D34</f>
        <v>2000</v>
      </c>
      <c r="E33" s="104">
        <f t="shared" si="1"/>
        <v>2000</v>
      </c>
      <c r="F33" s="104">
        <f t="shared" si="1"/>
        <v>2000</v>
      </c>
    </row>
    <row r="34" spans="1:6" ht="51">
      <c r="A34" s="28">
        <v>23</v>
      </c>
      <c r="B34" s="27" t="s">
        <v>53</v>
      </c>
      <c r="C34" s="31" t="s">
        <v>11</v>
      </c>
      <c r="D34" s="104">
        <f t="shared" si="1"/>
        <v>2000</v>
      </c>
      <c r="E34" s="104">
        <f t="shared" si="1"/>
        <v>2000</v>
      </c>
      <c r="F34" s="104">
        <f t="shared" si="1"/>
        <v>2000</v>
      </c>
    </row>
    <row r="35" spans="1:6" ht="76.5">
      <c r="A35" s="28">
        <v>24</v>
      </c>
      <c r="B35" s="27" t="s">
        <v>164</v>
      </c>
      <c r="C35" s="31" t="s">
        <v>31</v>
      </c>
      <c r="D35" s="104">
        <v>2000</v>
      </c>
      <c r="E35" s="104">
        <v>2000</v>
      </c>
      <c r="F35" s="104">
        <v>2000</v>
      </c>
    </row>
    <row r="36" spans="1:6" ht="38.25">
      <c r="A36" s="28">
        <v>25</v>
      </c>
      <c r="B36" s="27" t="s">
        <v>54</v>
      </c>
      <c r="C36" s="27" t="s">
        <v>55</v>
      </c>
      <c r="D36" s="104">
        <f>D37</f>
        <v>220</v>
      </c>
      <c r="E36" s="104">
        <v>220</v>
      </c>
      <c r="F36" s="104">
        <v>220</v>
      </c>
    </row>
    <row r="37" spans="1:6" ht="89.25">
      <c r="A37" s="27">
        <v>26</v>
      </c>
      <c r="B37" s="27" t="s">
        <v>289</v>
      </c>
      <c r="C37" s="27" t="s">
        <v>104</v>
      </c>
      <c r="D37" s="111">
        <v>220</v>
      </c>
      <c r="E37" s="111">
        <v>220</v>
      </c>
      <c r="F37" s="111">
        <v>220</v>
      </c>
    </row>
    <row r="38" spans="1:6" ht="51">
      <c r="A38" s="28">
        <v>27</v>
      </c>
      <c r="B38" s="27" t="s">
        <v>288</v>
      </c>
      <c r="C38" s="47" t="s">
        <v>105</v>
      </c>
      <c r="D38" s="104">
        <v>220</v>
      </c>
      <c r="E38" s="104">
        <v>220</v>
      </c>
      <c r="F38" s="104">
        <v>220</v>
      </c>
    </row>
    <row r="39" spans="1:6" ht="38.25">
      <c r="A39" s="28">
        <v>28</v>
      </c>
      <c r="B39" s="27" t="s">
        <v>287</v>
      </c>
      <c r="C39" s="47" t="s">
        <v>26</v>
      </c>
      <c r="D39" s="104">
        <v>220</v>
      </c>
      <c r="E39" s="104">
        <v>220</v>
      </c>
      <c r="F39" s="104">
        <v>220</v>
      </c>
    </row>
    <row r="40" spans="1:6" ht="12.75">
      <c r="A40" s="28">
        <v>29</v>
      </c>
      <c r="B40" s="27" t="s">
        <v>292</v>
      </c>
      <c r="C40" s="27" t="s">
        <v>56</v>
      </c>
      <c r="D40" s="104">
        <f>D41</f>
        <v>6066449</v>
      </c>
      <c r="E40" s="104">
        <f>E41</f>
        <v>6187827</v>
      </c>
      <c r="F40" s="104">
        <f>F41</f>
        <v>6295648</v>
      </c>
    </row>
    <row r="41" spans="1:6" ht="38.25">
      <c r="A41" s="28">
        <v>30</v>
      </c>
      <c r="B41" s="75" t="s">
        <v>293</v>
      </c>
      <c r="C41" s="75" t="s">
        <v>168</v>
      </c>
      <c r="D41" s="104">
        <f>D42+D46+D51</f>
        <v>6066449</v>
      </c>
      <c r="E41" s="104">
        <f>E42+E46+E51</f>
        <v>6187827</v>
      </c>
      <c r="F41" s="104">
        <f>F42+F46+F51</f>
        <v>6295648</v>
      </c>
    </row>
    <row r="42" spans="1:6" ht="25.5">
      <c r="A42" s="28">
        <v>31</v>
      </c>
      <c r="B42" s="76" t="s">
        <v>294</v>
      </c>
      <c r="C42" s="75" t="s">
        <v>169</v>
      </c>
      <c r="D42" s="112">
        <f>D43</f>
        <v>1021373</v>
      </c>
      <c r="E42" s="112">
        <f>E43</f>
        <v>854497</v>
      </c>
      <c r="F42" s="112">
        <f>F43</f>
        <v>854497</v>
      </c>
    </row>
    <row r="43" spans="1:6" ht="25.5">
      <c r="A43" s="28">
        <v>32</v>
      </c>
      <c r="B43" s="76" t="s">
        <v>333</v>
      </c>
      <c r="C43" s="75" t="s">
        <v>170</v>
      </c>
      <c r="D43" s="112">
        <f>D44+D45</f>
        <v>1021373</v>
      </c>
      <c r="E43" s="112">
        <f>E44+E45</f>
        <v>854497</v>
      </c>
      <c r="F43" s="112">
        <f>+F44+F45</f>
        <v>854497</v>
      </c>
    </row>
    <row r="44" spans="1:6" ht="51">
      <c r="A44" s="28">
        <v>33</v>
      </c>
      <c r="B44" s="83" t="s">
        <v>331</v>
      </c>
      <c r="C44" s="84" t="s">
        <v>329</v>
      </c>
      <c r="D44" s="112">
        <v>834385</v>
      </c>
      <c r="E44" s="112">
        <v>667509</v>
      </c>
      <c r="F44" s="112">
        <v>667509</v>
      </c>
    </row>
    <row r="45" spans="1:6" ht="51">
      <c r="A45" s="28">
        <v>34</v>
      </c>
      <c r="B45" s="28" t="s">
        <v>332</v>
      </c>
      <c r="C45" s="27" t="s">
        <v>330</v>
      </c>
      <c r="D45" s="112">
        <v>186988</v>
      </c>
      <c r="E45" s="112">
        <v>186988</v>
      </c>
      <c r="F45" s="112">
        <v>186988</v>
      </c>
    </row>
    <row r="46" spans="1:6" ht="25.5">
      <c r="A46" s="28">
        <v>35</v>
      </c>
      <c r="B46" s="76" t="s">
        <v>295</v>
      </c>
      <c r="C46" s="75" t="s">
        <v>171</v>
      </c>
      <c r="D46" s="104">
        <f>D47+D49</f>
        <v>45829</v>
      </c>
      <c r="E46" s="104">
        <f>E47+E50</f>
        <v>47117</v>
      </c>
      <c r="F46" s="104">
        <f>F47</f>
        <v>1042</v>
      </c>
    </row>
    <row r="47" spans="1:6" ht="38.25">
      <c r="A47" s="28">
        <v>36</v>
      </c>
      <c r="B47" s="76" t="s">
        <v>296</v>
      </c>
      <c r="C47" s="75" t="s">
        <v>173</v>
      </c>
      <c r="D47" s="104">
        <f>D48</f>
        <v>1042</v>
      </c>
      <c r="E47" s="104">
        <f>E48</f>
        <v>1042</v>
      </c>
      <c r="F47" s="104">
        <f>F48</f>
        <v>1042</v>
      </c>
    </row>
    <row r="48" spans="1:6" ht="38.25">
      <c r="A48" s="28">
        <v>37</v>
      </c>
      <c r="B48" s="76" t="s">
        <v>297</v>
      </c>
      <c r="C48" s="75" t="s">
        <v>23</v>
      </c>
      <c r="D48" s="104">
        <f>'прил 6 ведом'!G51</f>
        <v>1042</v>
      </c>
      <c r="E48" s="104">
        <f>'прил 6 ведом'!H51</f>
        <v>1042</v>
      </c>
      <c r="F48" s="104">
        <f>F49</f>
        <v>1042</v>
      </c>
    </row>
    <row r="49" spans="1:6" ht="38.25">
      <c r="A49" s="28">
        <v>38</v>
      </c>
      <c r="B49" s="76" t="s">
        <v>298</v>
      </c>
      <c r="C49" s="75" t="s">
        <v>172</v>
      </c>
      <c r="D49" s="104">
        <f>D50</f>
        <v>44787</v>
      </c>
      <c r="E49" s="104">
        <f>E50</f>
        <v>46075</v>
      </c>
      <c r="F49" s="104">
        <f>'прил 6 ведом'!I51</f>
        <v>1042</v>
      </c>
    </row>
    <row r="50" spans="1:6" ht="51">
      <c r="A50" s="28">
        <v>39</v>
      </c>
      <c r="B50" s="76" t="s">
        <v>299</v>
      </c>
      <c r="C50" s="84" t="s">
        <v>180</v>
      </c>
      <c r="D50" s="104">
        <f>'прил 6 ведом'!G52</f>
        <v>44787</v>
      </c>
      <c r="E50" s="104">
        <f>'прил 6 ведом'!H52</f>
        <v>46075</v>
      </c>
      <c r="F50" s="104">
        <v>0</v>
      </c>
    </row>
    <row r="51" spans="1:6" ht="12.75">
      <c r="A51" s="28">
        <v>40</v>
      </c>
      <c r="B51" s="76" t="s">
        <v>300</v>
      </c>
      <c r="C51" s="75" t="s">
        <v>57</v>
      </c>
      <c r="D51" s="104">
        <f aca="true" t="shared" si="2" ref="D51:F52">D52</f>
        <v>4999247</v>
      </c>
      <c r="E51" s="104">
        <f t="shared" si="2"/>
        <v>5286213</v>
      </c>
      <c r="F51" s="104">
        <f t="shared" si="2"/>
        <v>5440109</v>
      </c>
    </row>
    <row r="52" spans="1:6" ht="25.5">
      <c r="A52" s="28">
        <v>41</v>
      </c>
      <c r="B52" s="76" t="s">
        <v>301</v>
      </c>
      <c r="C52" s="75" t="s">
        <v>174</v>
      </c>
      <c r="D52" s="104">
        <f t="shared" si="2"/>
        <v>4999247</v>
      </c>
      <c r="E52" s="104">
        <f t="shared" si="2"/>
        <v>5286213</v>
      </c>
      <c r="F52" s="104">
        <f t="shared" si="2"/>
        <v>5440109</v>
      </c>
    </row>
    <row r="53" spans="1:6" ht="25.5">
      <c r="A53" s="28">
        <v>42</v>
      </c>
      <c r="B53" s="76" t="s">
        <v>302</v>
      </c>
      <c r="C53" s="84" t="s">
        <v>24</v>
      </c>
      <c r="D53" s="104">
        <f>D54</f>
        <v>4999247</v>
      </c>
      <c r="E53" s="104">
        <f>E54</f>
        <v>5286213</v>
      </c>
      <c r="F53" s="104">
        <f>F54</f>
        <v>5440109</v>
      </c>
    </row>
    <row r="54" spans="1:6" ht="51">
      <c r="A54" s="113">
        <v>43</v>
      </c>
      <c r="B54" s="114" t="s">
        <v>303</v>
      </c>
      <c r="C54" s="115" t="s">
        <v>25</v>
      </c>
      <c r="D54" s="104">
        <v>4999247</v>
      </c>
      <c r="E54" s="104">
        <v>5286213</v>
      </c>
      <c r="F54" s="104">
        <v>5440109</v>
      </c>
    </row>
    <row r="55" spans="1:6" ht="12.75">
      <c r="A55" s="116">
        <v>44</v>
      </c>
      <c r="B55" s="116"/>
      <c r="C55" s="116"/>
      <c r="D55" s="106">
        <f>D11+D40+1884</f>
        <v>6155862</v>
      </c>
      <c r="E55" s="106">
        <f>E11+E40</f>
        <v>6277881</v>
      </c>
      <c r="F55" s="106">
        <f>F11+F40</f>
        <v>6387502</v>
      </c>
    </row>
  </sheetData>
  <sheetProtection/>
  <mergeCells count="35">
    <mergeCell ref="E31:E32"/>
    <mergeCell ref="F27:F28"/>
    <mergeCell ref="D14:D15"/>
    <mergeCell ref="C14:C15"/>
    <mergeCell ref="C29:C30"/>
    <mergeCell ref="C27:C28"/>
    <mergeCell ref="D27:D28"/>
    <mergeCell ref="B31:B32"/>
    <mergeCell ref="C31:C32"/>
    <mergeCell ref="F31:F32"/>
    <mergeCell ref="A27:A28"/>
    <mergeCell ref="B27:B28"/>
    <mergeCell ref="E29:E30"/>
    <mergeCell ref="E27:E28"/>
    <mergeCell ref="B29:B30"/>
    <mergeCell ref="D31:D32"/>
    <mergeCell ref="D29:D30"/>
    <mergeCell ref="D2:F2"/>
    <mergeCell ref="A3:F3"/>
    <mergeCell ref="A4:F4"/>
    <mergeCell ref="A14:A15"/>
    <mergeCell ref="B14:B15"/>
    <mergeCell ref="D7:F7"/>
    <mergeCell ref="A6:F6"/>
    <mergeCell ref="F14:F15"/>
    <mergeCell ref="A31:A32"/>
    <mergeCell ref="F8:F9"/>
    <mergeCell ref="E14:E15"/>
    <mergeCell ref="A8:A9"/>
    <mergeCell ref="B8:B9"/>
    <mergeCell ref="C8:C9"/>
    <mergeCell ref="D8:D9"/>
    <mergeCell ref="E8:E9"/>
    <mergeCell ref="F29:F30"/>
    <mergeCell ref="A29:A30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7.375" style="0" customWidth="1"/>
    <col min="2" max="2" width="65.75390625" style="0" customWidth="1"/>
    <col min="3" max="3" width="11.00390625" style="0" customWidth="1"/>
    <col min="4" max="4" width="11.25390625" style="0" customWidth="1"/>
    <col min="5" max="5" width="10.625" style="0" customWidth="1"/>
    <col min="6" max="6" width="10.375" style="0" customWidth="1"/>
    <col min="7" max="7" width="9.625" style="0" bestFit="1" customWidth="1"/>
    <col min="8" max="8" width="11.125" style="0" customWidth="1"/>
    <col min="9" max="9" width="12.25390625" style="0" customWidth="1"/>
  </cols>
  <sheetData>
    <row r="1" spans="1:6" ht="12.75">
      <c r="A1" s="123" t="s">
        <v>109</v>
      </c>
      <c r="B1" s="123"/>
      <c r="C1" s="123"/>
      <c r="D1" s="123"/>
      <c r="E1" s="123"/>
      <c r="F1" s="123"/>
    </row>
    <row r="2" spans="1:6" ht="12.75">
      <c r="A2" s="123" t="s">
        <v>334</v>
      </c>
      <c r="B2" s="123"/>
      <c r="C2" s="123"/>
      <c r="D2" s="123"/>
      <c r="E2" s="123"/>
      <c r="F2" s="123"/>
    </row>
    <row r="3" spans="1:6" ht="12.75">
      <c r="A3" s="145" t="s">
        <v>349</v>
      </c>
      <c r="B3" s="145"/>
      <c r="C3" s="145"/>
      <c r="D3" s="145"/>
      <c r="E3" s="145"/>
      <c r="F3" s="145"/>
    </row>
    <row r="4" spans="1:6" ht="11.25" customHeight="1">
      <c r="A4" s="5"/>
      <c r="B4" s="26"/>
      <c r="C4" s="26"/>
      <c r="D4" s="26"/>
      <c r="E4" s="26"/>
      <c r="F4" s="26"/>
    </row>
    <row r="5" spans="1:6" ht="15.75" customHeight="1">
      <c r="A5" s="150" t="s">
        <v>355</v>
      </c>
      <c r="B5" s="150"/>
      <c r="C5" s="150"/>
      <c r="D5" s="150"/>
      <c r="E5" s="26"/>
      <c r="F5" s="26"/>
    </row>
    <row r="6" spans="1:6" ht="33" customHeight="1">
      <c r="A6" s="150"/>
      <c r="B6" s="150"/>
      <c r="C6" s="150"/>
      <c r="D6" s="150"/>
      <c r="E6" s="26"/>
      <c r="F6" s="26"/>
    </row>
    <row r="7" spans="1:6" ht="12.75">
      <c r="A7" s="151" t="s">
        <v>122</v>
      </c>
      <c r="B7" s="151"/>
      <c r="C7" s="151"/>
      <c r="D7" s="151"/>
      <c r="E7" s="151"/>
      <c r="F7" s="151"/>
    </row>
    <row r="8" spans="1:6" ht="47.25" customHeight="1">
      <c r="A8" s="28" t="s">
        <v>124</v>
      </c>
      <c r="B8" s="42" t="s">
        <v>81</v>
      </c>
      <c r="C8" s="28" t="s">
        <v>59</v>
      </c>
      <c r="D8" s="28" t="s">
        <v>291</v>
      </c>
      <c r="E8" s="28" t="s">
        <v>322</v>
      </c>
      <c r="F8" s="28" t="s">
        <v>345</v>
      </c>
    </row>
    <row r="9" spans="1:6" ht="12.75">
      <c r="A9" s="28"/>
      <c r="B9" s="28">
        <v>1</v>
      </c>
      <c r="C9" s="28">
        <v>2</v>
      </c>
      <c r="D9" s="28">
        <v>3</v>
      </c>
      <c r="E9" s="28">
        <v>3</v>
      </c>
      <c r="F9" s="28">
        <v>3</v>
      </c>
    </row>
    <row r="10" spans="1:6" ht="15" customHeight="1">
      <c r="A10" s="28">
        <v>1</v>
      </c>
      <c r="B10" s="27" t="s">
        <v>60</v>
      </c>
      <c r="C10" s="32" t="s">
        <v>82</v>
      </c>
      <c r="D10" s="102">
        <f>'прил 6 ведом'!G13</f>
        <v>4155848</v>
      </c>
      <c r="E10" s="102">
        <f>'прил 6 ведом'!H13</f>
        <v>4218332</v>
      </c>
      <c r="F10" s="102">
        <f>'прил 6 ведом'!I13</f>
        <v>4218332</v>
      </c>
    </row>
    <row r="11" spans="1:6" ht="33" customHeight="1">
      <c r="A11" s="28">
        <v>2</v>
      </c>
      <c r="B11" s="27" t="s">
        <v>61</v>
      </c>
      <c r="C11" s="32" t="s">
        <v>83</v>
      </c>
      <c r="D11" s="103">
        <f>'прил 6 ведом'!G14</f>
        <v>940190</v>
      </c>
      <c r="E11" s="103">
        <f>'прил 6 ведом'!H14</f>
        <v>940190</v>
      </c>
      <c r="F11" s="103">
        <f>'прил 6 ведом'!I14</f>
        <v>940190</v>
      </c>
    </row>
    <row r="12" spans="1:6" ht="45" customHeight="1">
      <c r="A12" s="28">
        <v>3</v>
      </c>
      <c r="B12" s="27" t="s">
        <v>62</v>
      </c>
      <c r="C12" s="32" t="s">
        <v>84</v>
      </c>
      <c r="D12" s="103">
        <f>'прил 6 ведом'!G20</f>
        <v>2849298</v>
      </c>
      <c r="E12" s="103">
        <f>'прил 6 ведом'!H20</f>
        <v>2911782</v>
      </c>
      <c r="F12" s="103">
        <f>'прил 6 ведом'!I20</f>
        <v>2911782</v>
      </c>
    </row>
    <row r="13" spans="1:6" ht="15.75" customHeight="1">
      <c r="A13" s="28">
        <v>4</v>
      </c>
      <c r="B13" s="27" t="s">
        <v>63</v>
      </c>
      <c r="C13" s="32" t="s">
        <v>98</v>
      </c>
      <c r="D13" s="103">
        <v>1000</v>
      </c>
      <c r="E13" s="103">
        <v>1000</v>
      </c>
      <c r="F13" s="103">
        <v>1000</v>
      </c>
    </row>
    <row r="14" spans="1:9" ht="15.75" customHeight="1">
      <c r="A14" s="28">
        <v>5</v>
      </c>
      <c r="B14" s="27" t="s">
        <v>68</v>
      </c>
      <c r="C14" s="32" t="s">
        <v>67</v>
      </c>
      <c r="D14" s="103">
        <f>'прил 6 ведом'!G36</f>
        <v>365360</v>
      </c>
      <c r="E14" s="103">
        <f>'прил 6 ведом'!H36</f>
        <v>365360</v>
      </c>
      <c r="F14" s="103">
        <f>'прил 6 ведом'!I36</f>
        <v>365360</v>
      </c>
      <c r="G14" s="117"/>
      <c r="H14" s="117"/>
      <c r="I14" s="117"/>
    </row>
    <row r="15" spans="1:6" ht="15.75" customHeight="1">
      <c r="A15" s="28">
        <v>6</v>
      </c>
      <c r="B15" s="27" t="s">
        <v>69</v>
      </c>
      <c r="C15" s="32" t="s">
        <v>71</v>
      </c>
      <c r="D15" s="103">
        <f>D16</f>
        <v>44787</v>
      </c>
      <c r="E15" s="103">
        <f>E16</f>
        <v>46075</v>
      </c>
      <c r="F15" s="103">
        <f>F16</f>
        <v>0</v>
      </c>
    </row>
    <row r="16" spans="1:6" ht="15.75" customHeight="1">
      <c r="A16" s="28">
        <v>7</v>
      </c>
      <c r="B16" s="27" t="s">
        <v>70</v>
      </c>
      <c r="C16" s="32" t="s">
        <v>72</v>
      </c>
      <c r="D16" s="103">
        <f>'прил 6 ведом'!G58</f>
        <v>44787</v>
      </c>
      <c r="E16" s="103">
        <f>'прил 6 ведом'!H58</f>
        <v>46075</v>
      </c>
      <c r="F16" s="103">
        <f>'прил 6 ведом'!I58</f>
        <v>0</v>
      </c>
    </row>
    <row r="17" spans="1:6" ht="25.5">
      <c r="A17" s="28">
        <v>8</v>
      </c>
      <c r="B17" s="27" t="s">
        <v>368</v>
      </c>
      <c r="C17" s="32" t="s">
        <v>374</v>
      </c>
      <c r="D17" s="103">
        <v>22100</v>
      </c>
      <c r="E17" s="103">
        <v>22100</v>
      </c>
      <c r="F17" s="103">
        <v>22100</v>
      </c>
    </row>
    <row r="18" spans="1:6" ht="19.5" customHeight="1">
      <c r="A18" s="28">
        <v>9</v>
      </c>
      <c r="B18" s="27" t="s">
        <v>153</v>
      </c>
      <c r="C18" s="32" t="s">
        <v>155</v>
      </c>
      <c r="D18" s="103">
        <f>D19</f>
        <v>42900</v>
      </c>
      <c r="E18" s="103">
        <f>E19</f>
        <v>44400</v>
      </c>
      <c r="F18" s="103">
        <f>F19</f>
        <v>46200</v>
      </c>
    </row>
    <row r="19" spans="1:6" ht="18.75" customHeight="1">
      <c r="A19" s="28">
        <v>10</v>
      </c>
      <c r="B19" s="27" t="s">
        <v>154</v>
      </c>
      <c r="C19" s="32" t="s">
        <v>156</v>
      </c>
      <c r="D19" s="103">
        <f>'прил 6 ведом'!G68</f>
        <v>42900</v>
      </c>
      <c r="E19" s="103">
        <f>'прил 6 ведом'!H68</f>
        <v>44400</v>
      </c>
      <c r="F19" s="103">
        <f>'прил 6 ведом'!I68</f>
        <v>46200</v>
      </c>
    </row>
    <row r="20" spans="1:6" ht="15.75" customHeight="1">
      <c r="A20" s="28">
        <v>11</v>
      </c>
      <c r="B20" s="27" t="s">
        <v>78</v>
      </c>
      <c r="C20" s="32" t="s">
        <v>85</v>
      </c>
      <c r="D20" s="103">
        <f>D21+D22</f>
        <v>497735</v>
      </c>
      <c r="E20" s="103">
        <f>E21+E22</f>
        <v>422685</v>
      </c>
      <c r="F20" s="103">
        <f>F21+F22</f>
        <v>422685</v>
      </c>
    </row>
    <row r="21" spans="1:6" ht="15.75" customHeight="1">
      <c r="A21" s="28">
        <v>12</v>
      </c>
      <c r="B21" s="27" t="s">
        <v>188</v>
      </c>
      <c r="C21" s="32" t="s">
        <v>184</v>
      </c>
      <c r="D21" s="103">
        <f>'прил 6 ведом'!G81</f>
        <v>117985</v>
      </c>
      <c r="E21" s="103">
        <f>'прил 6 ведом'!H81</f>
        <v>42985</v>
      </c>
      <c r="F21" s="103">
        <v>42985</v>
      </c>
    </row>
    <row r="22" spans="1:6" ht="15.75" customHeight="1">
      <c r="A22" s="28">
        <v>13</v>
      </c>
      <c r="B22" s="27" t="s">
        <v>79</v>
      </c>
      <c r="C22" s="32" t="s">
        <v>86</v>
      </c>
      <c r="D22" s="103">
        <f>'прил 6 ведом'!G87</f>
        <v>379750</v>
      </c>
      <c r="E22" s="103">
        <f>'прил 6 ведом'!H87</f>
        <v>379700</v>
      </c>
      <c r="F22" s="103">
        <f>'прил 6 ведом'!I87</f>
        <v>379700</v>
      </c>
    </row>
    <row r="23" spans="1:6" ht="17.25" customHeight="1">
      <c r="A23" s="28">
        <v>14</v>
      </c>
      <c r="B23" s="27" t="s">
        <v>102</v>
      </c>
      <c r="C23" s="32" t="s">
        <v>87</v>
      </c>
      <c r="D23" s="103">
        <f>D24</f>
        <v>1299870</v>
      </c>
      <c r="E23" s="103">
        <f>E24</f>
        <v>1299870</v>
      </c>
      <c r="F23" s="103">
        <f>F24</f>
        <v>1299870</v>
      </c>
    </row>
    <row r="24" spans="1:6" ht="17.25" customHeight="1">
      <c r="A24" s="28">
        <v>15</v>
      </c>
      <c r="B24" s="27" t="s">
        <v>80</v>
      </c>
      <c r="C24" s="32" t="s">
        <v>88</v>
      </c>
      <c r="D24" s="103">
        <f>'прил 6 ведом'!G88</f>
        <v>1299870</v>
      </c>
      <c r="E24" s="103">
        <f>'прил 6 ведом'!H88</f>
        <v>1299870</v>
      </c>
      <c r="F24" s="103">
        <f>'прил 6 ведом'!I88</f>
        <v>1299870</v>
      </c>
    </row>
    <row r="25" spans="1:6" ht="17.25" customHeight="1">
      <c r="A25" s="28">
        <v>16</v>
      </c>
      <c r="B25" s="46" t="s">
        <v>278</v>
      </c>
      <c r="C25" s="32" t="s">
        <v>277</v>
      </c>
      <c r="D25" s="103">
        <f>'прил 6 ведом'!G101</f>
        <v>66218</v>
      </c>
      <c r="E25" s="103">
        <f>D25</f>
        <v>66218</v>
      </c>
      <c r="F25" s="103">
        <f>'прил 6 ведом'!I101</f>
        <v>66218</v>
      </c>
    </row>
    <row r="26" spans="1:6" ht="25.5">
      <c r="A26" s="28">
        <v>17</v>
      </c>
      <c r="B26" s="46" t="s">
        <v>208</v>
      </c>
      <c r="C26" s="32" t="s">
        <v>189</v>
      </c>
      <c r="D26" s="103">
        <f>D27</f>
        <v>26404</v>
      </c>
      <c r="E26" s="103">
        <f>E27</f>
        <v>26404</v>
      </c>
      <c r="F26" s="103">
        <f>F27</f>
        <v>26404</v>
      </c>
    </row>
    <row r="27" spans="1:6" ht="30.75" customHeight="1">
      <c r="A27" s="28">
        <v>18</v>
      </c>
      <c r="B27" s="46" t="s">
        <v>209</v>
      </c>
      <c r="C27" s="32" t="s">
        <v>190</v>
      </c>
      <c r="D27" s="103">
        <f>'прил 6 ведом'!G108</f>
        <v>26404</v>
      </c>
      <c r="E27" s="103">
        <f>'прил 6 ведом'!H108</f>
        <v>26404</v>
      </c>
      <c r="F27" s="103">
        <f>'прил 6 ведом'!I108</f>
        <v>26404</v>
      </c>
    </row>
    <row r="28" spans="1:6" ht="12.75" hidden="1">
      <c r="A28" s="28">
        <v>20</v>
      </c>
      <c r="B28" s="46" t="s">
        <v>157</v>
      </c>
      <c r="C28" s="32" t="s">
        <v>159</v>
      </c>
      <c r="D28" s="103">
        <f>D29</f>
        <v>0</v>
      </c>
      <c r="E28" s="103" t="e">
        <f>'прил 6 ведом'!#REF!</f>
        <v>#REF!</v>
      </c>
      <c r="F28" s="103">
        <v>0</v>
      </c>
    </row>
    <row r="29" spans="1:6" ht="12.75" hidden="1">
      <c r="A29" s="28">
        <v>21</v>
      </c>
      <c r="B29" s="46" t="s">
        <v>158</v>
      </c>
      <c r="C29" s="32" t="s">
        <v>160</v>
      </c>
      <c r="D29" s="103">
        <v>0</v>
      </c>
      <c r="E29" s="103" t="e">
        <f>'прил 6 ведом'!#REF!</f>
        <v>#REF!</v>
      </c>
      <c r="F29" s="103">
        <v>0</v>
      </c>
    </row>
    <row r="30" spans="1:6" ht="17.25" customHeight="1">
      <c r="A30" s="28">
        <v>19</v>
      </c>
      <c r="B30" s="27" t="s">
        <v>103</v>
      </c>
      <c r="C30" s="32"/>
      <c r="D30" s="102"/>
      <c r="E30" s="103">
        <f>'прил 6 ведом'!H109</f>
        <v>153897</v>
      </c>
      <c r="F30" s="102">
        <f>'прил 6 ведом'!I109</f>
        <v>307793</v>
      </c>
    </row>
    <row r="31" spans="1:6" ht="17.25" customHeight="1">
      <c r="A31" s="121" t="s">
        <v>120</v>
      </c>
      <c r="B31" s="121"/>
      <c r="C31" s="51"/>
      <c r="D31" s="102">
        <f>'прил 6 ведом'!G12</f>
        <v>6155862</v>
      </c>
      <c r="E31" s="103">
        <f>'прил 6 ведом'!H110</f>
        <v>6277881</v>
      </c>
      <c r="F31" s="102">
        <f>'прил 6 ведом'!I110</f>
        <v>6387502</v>
      </c>
    </row>
    <row r="32" ht="15.75">
      <c r="A32" s="9"/>
    </row>
    <row r="33" ht="18.75">
      <c r="A33" s="10"/>
    </row>
    <row r="51" ht="102" customHeight="1"/>
  </sheetData>
  <sheetProtection/>
  <mergeCells count="6">
    <mergeCell ref="A31:B31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98">
      <selection activeCell="A99" sqref="A99"/>
    </sheetView>
  </sheetViews>
  <sheetFormatPr defaultColWidth="9.00390625" defaultRowHeight="12.75"/>
  <cols>
    <col min="1" max="1" width="4.125" style="0" customWidth="1"/>
    <col min="2" max="2" width="35.875" style="0" customWidth="1"/>
    <col min="3" max="3" width="4.75390625" style="0" customWidth="1"/>
    <col min="4" max="4" width="5.875" style="0" customWidth="1"/>
    <col min="5" max="5" width="10.375" style="0" customWidth="1"/>
    <col min="6" max="6" width="5.625" style="0" customWidth="1"/>
    <col min="7" max="7" width="9.75390625" style="0" customWidth="1"/>
    <col min="8" max="8" width="11.75390625" style="0" customWidth="1"/>
    <col min="9" max="9" width="10.00390625" style="0" customWidth="1"/>
  </cols>
  <sheetData>
    <row r="1" spans="1:9" ht="12.75">
      <c r="A1" s="134" t="s">
        <v>29</v>
      </c>
      <c r="B1" s="134"/>
      <c r="C1" s="134"/>
      <c r="D1" s="134"/>
      <c r="E1" s="134"/>
      <c r="F1" s="134"/>
      <c r="G1" s="134"/>
      <c r="H1" s="134"/>
      <c r="I1" s="134"/>
    </row>
    <row r="2" spans="1:9" ht="12.75">
      <c r="A2" s="123" t="s">
        <v>334</v>
      </c>
      <c r="B2" s="123"/>
      <c r="C2" s="123"/>
      <c r="D2" s="123"/>
      <c r="E2" s="123"/>
      <c r="F2" s="123"/>
      <c r="G2" s="123"/>
      <c r="H2" s="123"/>
      <c r="I2" s="123"/>
    </row>
    <row r="3" spans="1:9" ht="12.75">
      <c r="A3" s="145" t="s">
        <v>343</v>
      </c>
      <c r="B3" s="145"/>
      <c r="C3" s="145"/>
      <c r="D3" s="145"/>
      <c r="E3" s="145"/>
      <c r="F3" s="145"/>
      <c r="G3" s="145"/>
      <c r="H3" s="145"/>
      <c r="I3" s="145"/>
    </row>
    <row r="4" spans="1:9" ht="12.75">
      <c r="A4" s="5"/>
      <c r="B4" s="26"/>
      <c r="C4" s="26"/>
      <c r="D4" s="26"/>
      <c r="E4" s="26"/>
      <c r="F4" s="26"/>
      <c r="G4" s="26"/>
      <c r="H4" s="26"/>
      <c r="I4" s="26"/>
    </row>
    <row r="5" spans="1:9" ht="33" customHeight="1">
      <c r="A5" s="150" t="s">
        <v>344</v>
      </c>
      <c r="B5" s="150"/>
      <c r="C5" s="150"/>
      <c r="D5" s="150"/>
      <c r="E5" s="150"/>
      <c r="F5" s="150"/>
      <c r="G5" s="150"/>
      <c r="H5" s="150"/>
      <c r="I5" s="150"/>
    </row>
    <row r="6" spans="1:9" ht="11.25" customHeight="1">
      <c r="A6" s="150"/>
      <c r="B6" s="150"/>
      <c r="C6" s="150"/>
      <c r="D6" s="150"/>
      <c r="E6" s="150"/>
      <c r="F6" s="150"/>
      <c r="G6" s="150"/>
      <c r="H6" s="150"/>
      <c r="I6" s="150"/>
    </row>
    <row r="7" spans="1:9" ht="15.75" customHeight="1">
      <c r="A7" s="156" t="s">
        <v>122</v>
      </c>
      <c r="B7" s="156"/>
      <c r="C7" s="156"/>
      <c r="D7" s="156"/>
      <c r="E7" s="156"/>
      <c r="F7" s="156"/>
      <c r="G7" s="156"/>
      <c r="H7" s="156"/>
      <c r="I7" s="156"/>
    </row>
    <row r="8" spans="1:9" ht="12.75" customHeight="1">
      <c r="A8" s="121" t="s">
        <v>32</v>
      </c>
      <c r="B8" s="122" t="s">
        <v>92</v>
      </c>
      <c r="C8" s="121" t="s">
        <v>89</v>
      </c>
      <c r="D8" s="152" t="s">
        <v>59</v>
      </c>
      <c r="E8" s="121" t="s">
        <v>93</v>
      </c>
      <c r="F8" s="121" t="s">
        <v>94</v>
      </c>
      <c r="G8" s="122" t="s">
        <v>291</v>
      </c>
      <c r="H8" s="122" t="s">
        <v>322</v>
      </c>
      <c r="I8" s="122" t="s">
        <v>345</v>
      </c>
    </row>
    <row r="9" spans="1:9" ht="12.75">
      <c r="A9" s="121"/>
      <c r="B9" s="154"/>
      <c r="C9" s="121"/>
      <c r="D9" s="153"/>
      <c r="E9" s="121"/>
      <c r="F9" s="121"/>
      <c r="G9" s="155"/>
      <c r="H9" s="155"/>
      <c r="I9" s="155"/>
    </row>
    <row r="10" spans="1:9" ht="33" customHeight="1">
      <c r="A10" s="121"/>
      <c r="B10" s="154"/>
      <c r="C10" s="121"/>
      <c r="D10" s="153"/>
      <c r="E10" s="121"/>
      <c r="F10" s="121"/>
      <c r="G10" s="155"/>
      <c r="H10" s="155"/>
      <c r="I10" s="155"/>
    </row>
    <row r="11" spans="1:9" ht="12.75">
      <c r="A11" s="28"/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6</v>
      </c>
      <c r="I11" s="28">
        <v>6</v>
      </c>
    </row>
    <row r="12" spans="1:9" ht="15.75" customHeight="1">
      <c r="A12" s="28">
        <v>1</v>
      </c>
      <c r="B12" s="30" t="s">
        <v>183</v>
      </c>
      <c r="C12" s="28">
        <v>834</v>
      </c>
      <c r="D12" s="28"/>
      <c r="E12" s="28"/>
      <c r="F12" s="28"/>
      <c r="G12" s="102">
        <f>G13+G52+G68+G75+G88+G95+G102+G61</f>
        <v>6155862</v>
      </c>
      <c r="H12" s="102">
        <f>H13+H52+H68+H75+H88+H95+H102</f>
        <v>6123984</v>
      </c>
      <c r="I12" s="102">
        <f>I13+I52+I68+I75+I88+I95+I102</f>
        <v>6079709</v>
      </c>
    </row>
    <row r="13" spans="1:10" ht="15.75" customHeight="1">
      <c r="A13" s="28">
        <v>2</v>
      </c>
      <c r="B13" s="31" t="s">
        <v>60</v>
      </c>
      <c r="C13" s="28">
        <v>834</v>
      </c>
      <c r="D13" s="32" t="s">
        <v>82</v>
      </c>
      <c r="E13" s="28"/>
      <c r="F13" s="28"/>
      <c r="G13" s="103">
        <f>G14+G20+G30+G36</f>
        <v>4155848</v>
      </c>
      <c r="H13" s="103">
        <f>H14+H20+H30+H36</f>
        <v>4218332</v>
      </c>
      <c r="I13" s="103">
        <f>I14+I20+I30+I36</f>
        <v>4218332</v>
      </c>
      <c r="J13" s="17"/>
    </row>
    <row r="14" spans="1:9" ht="40.5" customHeight="1">
      <c r="A14" s="28">
        <v>3</v>
      </c>
      <c r="B14" s="31" t="s">
        <v>90</v>
      </c>
      <c r="C14" s="28">
        <v>834</v>
      </c>
      <c r="D14" s="32" t="s">
        <v>83</v>
      </c>
      <c r="E14" s="28"/>
      <c r="F14" s="28"/>
      <c r="G14" s="103">
        <f aca="true" t="shared" si="0" ref="G14:I15">G15</f>
        <v>940190</v>
      </c>
      <c r="H14" s="103">
        <f t="shared" si="0"/>
        <v>940190</v>
      </c>
      <c r="I14" s="102">
        <f t="shared" si="0"/>
        <v>940190</v>
      </c>
    </row>
    <row r="15" spans="1:9" ht="54" customHeight="1">
      <c r="A15" s="28">
        <v>4</v>
      </c>
      <c r="B15" s="31" t="s">
        <v>126</v>
      </c>
      <c r="C15" s="28">
        <v>834</v>
      </c>
      <c r="D15" s="32" t="s">
        <v>83</v>
      </c>
      <c r="E15" s="78">
        <v>9100000000</v>
      </c>
      <c r="F15" s="28"/>
      <c r="G15" s="103">
        <f t="shared" si="0"/>
        <v>940190</v>
      </c>
      <c r="H15" s="103">
        <f t="shared" si="0"/>
        <v>940190</v>
      </c>
      <c r="I15" s="102">
        <f t="shared" si="0"/>
        <v>940190</v>
      </c>
    </row>
    <row r="16" spans="1:9" ht="17.25" customHeight="1">
      <c r="A16" s="28">
        <v>5</v>
      </c>
      <c r="B16" s="27" t="s">
        <v>127</v>
      </c>
      <c r="C16" s="28">
        <v>834</v>
      </c>
      <c r="D16" s="32" t="s">
        <v>83</v>
      </c>
      <c r="E16" s="78">
        <v>9110000000</v>
      </c>
      <c r="F16" s="28"/>
      <c r="G16" s="103">
        <f aca="true" t="shared" si="1" ref="G16:H18">G17</f>
        <v>940190</v>
      </c>
      <c r="H16" s="103">
        <f t="shared" si="1"/>
        <v>940190</v>
      </c>
      <c r="I16" s="102">
        <f>I19</f>
        <v>940190</v>
      </c>
    </row>
    <row r="17" spans="1:9" ht="80.25" customHeight="1">
      <c r="A17" s="28">
        <v>6</v>
      </c>
      <c r="B17" s="31" t="s">
        <v>128</v>
      </c>
      <c r="C17" s="28">
        <v>834</v>
      </c>
      <c r="D17" s="32" t="s">
        <v>83</v>
      </c>
      <c r="E17" s="78">
        <v>9110080210</v>
      </c>
      <c r="F17" s="28"/>
      <c r="G17" s="103">
        <f t="shared" si="1"/>
        <v>940190</v>
      </c>
      <c r="H17" s="103">
        <f t="shared" si="1"/>
        <v>940190</v>
      </c>
      <c r="I17" s="102">
        <f>I18</f>
        <v>940190</v>
      </c>
    </row>
    <row r="18" spans="1:9" ht="80.25" customHeight="1">
      <c r="A18" s="28">
        <v>7</v>
      </c>
      <c r="B18" s="31" t="s">
        <v>146</v>
      </c>
      <c r="C18" s="28">
        <v>834</v>
      </c>
      <c r="D18" s="32" t="s">
        <v>83</v>
      </c>
      <c r="E18" s="78">
        <v>9110080210</v>
      </c>
      <c r="F18" s="28">
        <v>100</v>
      </c>
      <c r="G18" s="103">
        <f t="shared" si="1"/>
        <v>940190</v>
      </c>
      <c r="H18" s="103">
        <f t="shared" si="1"/>
        <v>940190</v>
      </c>
      <c r="I18" s="103">
        <f>I19</f>
        <v>940190</v>
      </c>
    </row>
    <row r="19" spans="1:11" ht="30" customHeight="1">
      <c r="A19" s="28">
        <v>8</v>
      </c>
      <c r="B19" s="34" t="s">
        <v>129</v>
      </c>
      <c r="C19" s="28">
        <v>834</v>
      </c>
      <c r="D19" s="36" t="s">
        <v>83</v>
      </c>
      <c r="E19" s="79">
        <v>9110080210</v>
      </c>
      <c r="F19" s="35">
        <v>120</v>
      </c>
      <c r="G19" s="103">
        <v>940190</v>
      </c>
      <c r="H19" s="103">
        <f>G19</f>
        <v>940190</v>
      </c>
      <c r="I19" s="103">
        <f>H19</f>
        <v>940190</v>
      </c>
      <c r="K19" s="22"/>
    </row>
    <row r="20" spans="1:11" ht="52.5" customHeight="1">
      <c r="A20" s="28">
        <v>9</v>
      </c>
      <c r="B20" s="31" t="s">
        <v>62</v>
      </c>
      <c r="C20" s="28">
        <v>834</v>
      </c>
      <c r="D20" s="32" t="s">
        <v>84</v>
      </c>
      <c r="E20" s="78"/>
      <c r="F20" s="28"/>
      <c r="G20" s="103">
        <f>G25+G26+G28</f>
        <v>2849298</v>
      </c>
      <c r="H20" s="103">
        <f aca="true" t="shared" si="2" ref="H20:I22">H21</f>
        <v>2911782</v>
      </c>
      <c r="I20" s="102">
        <f t="shared" si="2"/>
        <v>2911782</v>
      </c>
      <c r="K20" s="19"/>
    </row>
    <row r="21" spans="1:11" ht="24.75" customHeight="1">
      <c r="A21" s="28">
        <v>10</v>
      </c>
      <c r="B21" s="31" t="s">
        <v>130</v>
      </c>
      <c r="C21" s="28">
        <v>834</v>
      </c>
      <c r="D21" s="32" t="s">
        <v>84</v>
      </c>
      <c r="E21" s="78">
        <v>8100000000</v>
      </c>
      <c r="F21" s="28"/>
      <c r="G21" s="103">
        <f>G22</f>
        <v>2849298</v>
      </c>
      <c r="H21" s="103">
        <f t="shared" si="2"/>
        <v>2911782</v>
      </c>
      <c r="I21" s="102">
        <f t="shared" si="2"/>
        <v>2911782</v>
      </c>
      <c r="K21" s="19"/>
    </row>
    <row r="22" spans="1:11" ht="31.5" customHeight="1">
      <c r="A22" s="28">
        <v>11</v>
      </c>
      <c r="B22" s="31" t="s">
        <v>195</v>
      </c>
      <c r="C22" s="28">
        <v>834</v>
      </c>
      <c r="D22" s="32" t="s">
        <v>84</v>
      </c>
      <c r="E22" s="78">
        <v>8110000000</v>
      </c>
      <c r="F22" s="28"/>
      <c r="G22" s="103">
        <f>G23</f>
        <v>2849298</v>
      </c>
      <c r="H22" s="103">
        <f t="shared" si="2"/>
        <v>2911782</v>
      </c>
      <c r="I22" s="102">
        <f t="shared" si="2"/>
        <v>2911782</v>
      </c>
      <c r="K22" s="19"/>
    </row>
    <row r="23" spans="1:11" ht="57" customHeight="1">
      <c r="A23" s="28">
        <v>12</v>
      </c>
      <c r="B23" s="31" t="s">
        <v>131</v>
      </c>
      <c r="C23" s="28">
        <v>834</v>
      </c>
      <c r="D23" s="32" t="s">
        <v>84</v>
      </c>
      <c r="E23" s="78">
        <v>8110080210</v>
      </c>
      <c r="F23" s="28"/>
      <c r="G23" s="103">
        <f>G25+G26+G28</f>
        <v>2849298</v>
      </c>
      <c r="H23" s="103">
        <f>H25+H26+H28</f>
        <v>2911782</v>
      </c>
      <c r="I23" s="103">
        <f>I25+I26+I28</f>
        <v>2911782</v>
      </c>
      <c r="K23" s="19"/>
    </row>
    <row r="24" spans="1:11" ht="79.5" customHeight="1">
      <c r="A24" s="28">
        <v>13</v>
      </c>
      <c r="B24" s="31" t="s">
        <v>146</v>
      </c>
      <c r="C24" s="28">
        <v>834</v>
      </c>
      <c r="D24" s="32" t="s">
        <v>84</v>
      </c>
      <c r="E24" s="78">
        <v>8110080210</v>
      </c>
      <c r="F24" s="28">
        <v>100</v>
      </c>
      <c r="G24" s="103">
        <f>G25</f>
        <v>2082797</v>
      </c>
      <c r="H24" s="103">
        <f>H25</f>
        <v>2145281</v>
      </c>
      <c r="I24" s="103">
        <f>I25</f>
        <v>2145281</v>
      </c>
      <c r="K24" s="19"/>
    </row>
    <row r="25" spans="1:11" ht="27" customHeight="1">
      <c r="A25" s="28">
        <v>14</v>
      </c>
      <c r="B25" s="34" t="s">
        <v>129</v>
      </c>
      <c r="C25" s="28">
        <v>834</v>
      </c>
      <c r="D25" s="36" t="s">
        <v>84</v>
      </c>
      <c r="E25" s="79">
        <v>8110080210</v>
      </c>
      <c r="F25" s="35">
        <v>120</v>
      </c>
      <c r="G25" s="103">
        <v>2082797</v>
      </c>
      <c r="H25" s="103">
        <v>2145281</v>
      </c>
      <c r="I25" s="103">
        <f>H25</f>
        <v>2145281</v>
      </c>
      <c r="K25" s="22"/>
    </row>
    <row r="26" spans="1:11" ht="28.5" customHeight="1">
      <c r="A26" s="28">
        <v>15</v>
      </c>
      <c r="B26" s="34" t="s">
        <v>144</v>
      </c>
      <c r="C26" s="28">
        <v>834</v>
      </c>
      <c r="D26" s="36" t="s">
        <v>84</v>
      </c>
      <c r="E26" s="79">
        <v>8110080210</v>
      </c>
      <c r="F26" s="35">
        <v>200</v>
      </c>
      <c r="G26" s="103">
        <f>G27</f>
        <v>761567</v>
      </c>
      <c r="H26" s="103">
        <f>H27</f>
        <v>761567</v>
      </c>
      <c r="I26" s="103">
        <f>I27</f>
        <v>761567</v>
      </c>
      <c r="K26" s="22"/>
    </row>
    <row r="27" spans="1:11" ht="40.5" customHeight="1">
      <c r="A27" s="28">
        <v>16</v>
      </c>
      <c r="B27" s="34" t="s">
        <v>147</v>
      </c>
      <c r="C27" s="28">
        <v>834</v>
      </c>
      <c r="D27" s="36" t="s">
        <v>84</v>
      </c>
      <c r="E27" s="79">
        <v>8110080210</v>
      </c>
      <c r="F27" s="35">
        <v>240</v>
      </c>
      <c r="G27" s="103">
        <v>761567</v>
      </c>
      <c r="H27" s="103">
        <v>761567</v>
      </c>
      <c r="I27" s="103">
        <v>761567</v>
      </c>
      <c r="K27" s="22"/>
    </row>
    <row r="28" spans="1:11" ht="18" customHeight="1">
      <c r="A28" s="28">
        <v>17</v>
      </c>
      <c r="B28" s="34" t="s">
        <v>132</v>
      </c>
      <c r="C28" s="28">
        <v>834</v>
      </c>
      <c r="D28" s="36" t="s">
        <v>84</v>
      </c>
      <c r="E28" s="79">
        <v>8110080210</v>
      </c>
      <c r="F28" s="35">
        <v>800</v>
      </c>
      <c r="G28" s="103">
        <f>G29</f>
        <v>4934</v>
      </c>
      <c r="H28" s="103">
        <f>H29</f>
        <v>4934</v>
      </c>
      <c r="I28" s="103">
        <f>I29</f>
        <v>4934</v>
      </c>
      <c r="K28" s="22"/>
    </row>
    <row r="29" spans="1:11" ht="15.75" customHeight="1">
      <c r="A29" s="28">
        <v>18</v>
      </c>
      <c r="B29" s="34" t="s">
        <v>16</v>
      </c>
      <c r="C29" s="28">
        <v>834</v>
      </c>
      <c r="D29" s="36" t="s">
        <v>84</v>
      </c>
      <c r="E29" s="79">
        <v>8110080210</v>
      </c>
      <c r="F29" s="35">
        <v>850</v>
      </c>
      <c r="G29" s="103">
        <v>4934</v>
      </c>
      <c r="H29" s="103">
        <v>4934</v>
      </c>
      <c r="I29" s="103">
        <v>4934</v>
      </c>
      <c r="K29" s="22"/>
    </row>
    <row r="30" spans="1:10" ht="15" customHeight="1">
      <c r="A30" s="28">
        <v>19</v>
      </c>
      <c r="B30" s="27" t="s">
        <v>63</v>
      </c>
      <c r="C30" s="28">
        <v>834</v>
      </c>
      <c r="D30" s="32" t="s">
        <v>98</v>
      </c>
      <c r="E30" s="78"/>
      <c r="F30" s="28"/>
      <c r="G30" s="104">
        <f aca="true" t="shared" si="3" ref="G30:I31">G31</f>
        <v>1000</v>
      </c>
      <c r="H30" s="104">
        <f t="shared" si="3"/>
        <v>1000</v>
      </c>
      <c r="I30" s="104">
        <f t="shared" si="3"/>
        <v>1000</v>
      </c>
      <c r="J30" s="17"/>
    </row>
    <row r="31" spans="1:9" ht="29.25" customHeight="1">
      <c r="A31" s="28">
        <v>20</v>
      </c>
      <c r="B31" s="31" t="s">
        <v>130</v>
      </c>
      <c r="C31" s="28">
        <v>834</v>
      </c>
      <c r="D31" s="32" t="s">
        <v>98</v>
      </c>
      <c r="E31" s="78">
        <v>8100000000</v>
      </c>
      <c r="F31" s="28"/>
      <c r="G31" s="102">
        <f t="shared" si="3"/>
        <v>1000</v>
      </c>
      <c r="H31" s="102">
        <f t="shared" si="3"/>
        <v>1000</v>
      </c>
      <c r="I31" s="102">
        <f t="shared" si="3"/>
        <v>1000</v>
      </c>
    </row>
    <row r="32" spans="1:9" ht="30" customHeight="1">
      <c r="A32" s="28">
        <v>21</v>
      </c>
      <c r="B32" s="31" t="s">
        <v>195</v>
      </c>
      <c r="C32" s="28">
        <v>834</v>
      </c>
      <c r="D32" s="32" t="s">
        <v>98</v>
      </c>
      <c r="E32" s="78">
        <v>8110000000</v>
      </c>
      <c r="F32" s="28"/>
      <c r="G32" s="102">
        <f>G34</f>
        <v>1000</v>
      </c>
      <c r="H32" s="102">
        <f>H34</f>
        <v>1000</v>
      </c>
      <c r="I32" s="102">
        <f>I34</f>
        <v>1000</v>
      </c>
    </row>
    <row r="33" spans="1:9" ht="54" customHeight="1">
      <c r="A33" s="28">
        <v>22</v>
      </c>
      <c r="B33" s="27" t="s">
        <v>198</v>
      </c>
      <c r="C33" s="28">
        <v>834</v>
      </c>
      <c r="D33" s="32" t="s">
        <v>98</v>
      </c>
      <c r="E33" s="78">
        <v>8110080050</v>
      </c>
      <c r="F33" s="28"/>
      <c r="G33" s="102">
        <f aca="true" t="shared" si="4" ref="G33:I34">G34</f>
        <v>1000</v>
      </c>
      <c r="H33" s="102">
        <f t="shared" si="4"/>
        <v>1000</v>
      </c>
      <c r="I33" s="102">
        <f t="shared" si="4"/>
        <v>1000</v>
      </c>
    </row>
    <row r="34" spans="1:11" ht="15.75" customHeight="1">
      <c r="A34" s="28">
        <v>23</v>
      </c>
      <c r="B34" s="27" t="s">
        <v>132</v>
      </c>
      <c r="C34" s="28">
        <v>834</v>
      </c>
      <c r="D34" s="32" t="s">
        <v>98</v>
      </c>
      <c r="E34" s="78">
        <v>8110080050</v>
      </c>
      <c r="F34" s="32" t="s">
        <v>133</v>
      </c>
      <c r="G34" s="102">
        <f t="shared" si="4"/>
        <v>1000</v>
      </c>
      <c r="H34" s="102">
        <f t="shared" si="4"/>
        <v>1000</v>
      </c>
      <c r="I34" s="102">
        <f t="shared" si="4"/>
        <v>1000</v>
      </c>
      <c r="K34" s="21"/>
    </row>
    <row r="35" spans="1:11" ht="15.75" customHeight="1">
      <c r="A35" s="28">
        <v>24</v>
      </c>
      <c r="B35" s="27" t="s">
        <v>14</v>
      </c>
      <c r="C35" s="28">
        <v>834</v>
      </c>
      <c r="D35" s="32" t="s">
        <v>98</v>
      </c>
      <c r="E35" s="78">
        <v>8110080050</v>
      </c>
      <c r="F35" s="32" t="s">
        <v>13</v>
      </c>
      <c r="G35" s="102">
        <v>1000</v>
      </c>
      <c r="H35" s="102">
        <v>1000</v>
      </c>
      <c r="I35" s="102">
        <v>1000</v>
      </c>
      <c r="K35" s="22"/>
    </row>
    <row r="36" spans="1:11" ht="15.75" customHeight="1">
      <c r="A36" s="28">
        <v>25</v>
      </c>
      <c r="B36" s="31" t="s">
        <v>68</v>
      </c>
      <c r="C36" s="37">
        <v>834</v>
      </c>
      <c r="D36" s="38" t="s">
        <v>67</v>
      </c>
      <c r="E36" s="78"/>
      <c r="F36" s="32"/>
      <c r="G36" s="102">
        <f>G37+G47</f>
        <v>365360</v>
      </c>
      <c r="H36" s="102">
        <f>H37+H47</f>
        <v>365360</v>
      </c>
      <c r="I36" s="102">
        <f>I37+I47</f>
        <v>365360</v>
      </c>
      <c r="K36" s="22"/>
    </row>
    <row r="37" spans="1:11" ht="56.25" customHeight="1">
      <c r="A37" s="28">
        <v>26</v>
      </c>
      <c r="B37" s="31" t="s">
        <v>282</v>
      </c>
      <c r="C37" s="37">
        <v>834</v>
      </c>
      <c r="D37" s="38" t="s">
        <v>67</v>
      </c>
      <c r="E37" s="78">
        <v>100000000</v>
      </c>
      <c r="F37" s="32"/>
      <c r="G37" s="102">
        <f>G38</f>
        <v>364318</v>
      </c>
      <c r="H37" s="102">
        <f>G37</f>
        <v>364318</v>
      </c>
      <c r="I37" s="102">
        <f>H37</f>
        <v>364318</v>
      </c>
      <c r="K37" s="22"/>
    </row>
    <row r="38" spans="1:11" ht="30.75" customHeight="1">
      <c r="A38" s="28">
        <v>27</v>
      </c>
      <c r="B38" s="31" t="s">
        <v>283</v>
      </c>
      <c r="C38" s="37">
        <v>834</v>
      </c>
      <c r="D38" s="38" t="s">
        <v>67</v>
      </c>
      <c r="E38" s="32" t="s">
        <v>231</v>
      </c>
      <c r="F38" s="32"/>
      <c r="G38" s="102">
        <f>G39+G42+G45</f>
        <v>364318</v>
      </c>
      <c r="H38" s="102">
        <f>H39+H42+H45</f>
        <v>364318</v>
      </c>
      <c r="I38" s="102">
        <f>I39+I42+I45</f>
        <v>364318</v>
      </c>
      <c r="K38" s="22"/>
    </row>
    <row r="39" spans="1:11" ht="104.25" customHeight="1">
      <c r="A39" s="28">
        <v>28</v>
      </c>
      <c r="B39" s="31" t="s">
        <v>393</v>
      </c>
      <c r="C39" s="37">
        <v>834</v>
      </c>
      <c r="D39" s="38" t="s">
        <v>67</v>
      </c>
      <c r="E39" s="32" t="s">
        <v>348</v>
      </c>
      <c r="F39" s="32"/>
      <c r="G39" s="102">
        <f aca="true" t="shared" si="5" ref="G39:I40">G40</f>
        <v>26040</v>
      </c>
      <c r="H39" s="102">
        <f t="shared" si="5"/>
        <v>26040</v>
      </c>
      <c r="I39" s="102">
        <f t="shared" si="5"/>
        <v>26040</v>
      </c>
      <c r="K39" s="22"/>
    </row>
    <row r="40" spans="1:11" ht="78" customHeight="1">
      <c r="A40" s="28">
        <v>29</v>
      </c>
      <c r="B40" s="31" t="s">
        <v>346</v>
      </c>
      <c r="C40" s="37">
        <v>834</v>
      </c>
      <c r="D40" s="38" t="s">
        <v>67</v>
      </c>
      <c r="E40" s="32" t="s">
        <v>348</v>
      </c>
      <c r="F40" s="32" t="s">
        <v>15</v>
      </c>
      <c r="G40" s="102">
        <f t="shared" si="5"/>
        <v>26040</v>
      </c>
      <c r="H40" s="102">
        <f t="shared" si="5"/>
        <v>26040</v>
      </c>
      <c r="I40" s="102">
        <f t="shared" si="5"/>
        <v>26040</v>
      </c>
      <c r="K40" s="22"/>
    </row>
    <row r="41" spans="1:11" ht="30.75" customHeight="1">
      <c r="A41" s="28">
        <v>30</v>
      </c>
      <c r="B41" s="31" t="s">
        <v>347</v>
      </c>
      <c r="C41" s="37">
        <v>834</v>
      </c>
      <c r="D41" s="38" t="s">
        <v>67</v>
      </c>
      <c r="E41" s="32" t="s">
        <v>348</v>
      </c>
      <c r="F41" s="32" t="s">
        <v>143</v>
      </c>
      <c r="G41" s="102">
        <v>26040</v>
      </c>
      <c r="H41" s="102">
        <f aca="true" t="shared" si="6" ref="H41:I44">G41</f>
        <v>26040</v>
      </c>
      <c r="I41" s="102">
        <f t="shared" si="6"/>
        <v>26040</v>
      </c>
      <c r="K41" s="22"/>
    </row>
    <row r="42" spans="1:11" ht="107.25" customHeight="1">
      <c r="A42" s="28">
        <v>31</v>
      </c>
      <c r="B42" s="31" t="s">
        <v>284</v>
      </c>
      <c r="C42" s="37">
        <v>834</v>
      </c>
      <c r="D42" s="38" t="s">
        <v>67</v>
      </c>
      <c r="E42" s="32" t="s">
        <v>232</v>
      </c>
      <c r="F42" s="32"/>
      <c r="G42" s="102">
        <f>G43+G45</f>
        <v>336278</v>
      </c>
      <c r="H42" s="102">
        <f t="shared" si="6"/>
        <v>336278</v>
      </c>
      <c r="I42" s="102">
        <f t="shared" si="6"/>
        <v>336278</v>
      </c>
      <c r="K42" s="22"/>
    </row>
    <row r="43" spans="1:11" ht="81.75" customHeight="1">
      <c r="A43" s="28">
        <v>32</v>
      </c>
      <c r="B43" s="31" t="s">
        <v>230</v>
      </c>
      <c r="C43" s="37">
        <v>834</v>
      </c>
      <c r="D43" s="38" t="s">
        <v>67</v>
      </c>
      <c r="E43" s="32" t="s">
        <v>232</v>
      </c>
      <c r="F43" s="32" t="s">
        <v>15</v>
      </c>
      <c r="G43" s="102">
        <f>G44</f>
        <v>334278</v>
      </c>
      <c r="H43" s="102">
        <f t="shared" si="6"/>
        <v>334278</v>
      </c>
      <c r="I43" s="102">
        <f t="shared" si="6"/>
        <v>334278</v>
      </c>
      <c r="K43" s="22"/>
    </row>
    <row r="44" spans="1:11" ht="36" customHeight="1">
      <c r="A44" s="28">
        <v>33</v>
      </c>
      <c r="B44" s="31" t="s">
        <v>129</v>
      </c>
      <c r="C44" s="37">
        <v>834</v>
      </c>
      <c r="D44" s="38" t="s">
        <v>67</v>
      </c>
      <c r="E44" s="32" t="s">
        <v>232</v>
      </c>
      <c r="F44" s="32" t="s">
        <v>143</v>
      </c>
      <c r="G44" s="102">
        <v>334278</v>
      </c>
      <c r="H44" s="102">
        <f t="shared" si="6"/>
        <v>334278</v>
      </c>
      <c r="I44" s="102">
        <f t="shared" si="6"/>
        <v>334278</v>
      </c>
      <c r="K44" s="22"/>
    </row>
    <row r="45" spans="1:11" ht="36" customHeight="1">
      <c r="A45" s="28">
        <v>34</v>
      </c>
      <c r="B45" s="31" t="s">
        <v>144</v>
      </c>
      <c r="C45" s="37">
        <v>834</v>
      </c>
      <c r="D45" s="38" t="s">
        <v>67</v>
      </c>
      <c r="E45" s="32" t="s">
        <v>232</v>
      </c>
      <c r="F45" s="32" t="s">
        <v>145</v>
      </c>
      <c r="G45" s="102">
        <v>2000</v>
      </c>
      <c r="H45" s="102">
        <v>2000</v>
      </c>
      <c r="I45" s="102">
        <f>H45</f>
        <v>2000</v>
      </c>
      <c r="K45" s="22"/>
    </row>
    <row r="46" spans="1:11" ht="42" customHeight="1">
      <c r="A46" s="28">
        <v>35</v>
      </c>
      <c r="B46" s="31" t="s">
        <v>147</v>
      </c>
      <c r="C46" s="37">
        <v>834</v>
      </c>
      <c r="D46" s="38" t="s">
        <v>67</v>
      </c>
      <c r="E46" s="32" t="s">
        <v>232</v>
      </c>
      <c r="F46" s="32" t="s">
        <v>148</v>
      </c>
      <c r="G46" s="102">
        <v>2000</v>
      </c>
      <c r="H46" s="102">
        <v>2000</v>
      </c>
      <c r="I46" s="102">
        <v>2000</v>
      </c>
      <c r="K46" s="22"/>
    </row>
    <row r="47" spans="1:11" ht="27" customHeight="1">
      <c r="A47" s="28">
        <v>36</v>
      </c>
      <c r="B47" s="31" t="s">
        <v>130</v>
      </c>
      <c r="C47" s="28">
        <v>834</v>
      </c>
      <c r="D47" s="32" t="s">
        <v>67</v>
      </c>
      <c r="E47" s="78">
        <v>8100000000</v>
      </c>
      <c r="F47" s="32"/>
      <c r="G47" s="102">
        <f aca="true" t="shared" si="7" ref="G47:I48">G48</f>
        <v>1042</v>
      </c>
      <c r="H47" s="102">
        <f t="shared" si="7"/>
        <v>1042</v>
      </c>
      <c r="I47" s="102">
        <f t="shared" si="7"/>
        <v>1042</v>
      </c>
      <c r="K47" s="22"/>
    </row>
    <row r="48" spans="1:11" ht="32.25" customHeight="1">
      <c r="A48" s="28">
        <v>37</v>
      </c>
      <c r="B48" s="31" t="s">
        <v>195</v>
      </c>
      <c r="C48" s="28">
        <v>834</v>
      </c>
      <c r="D48" s="32" t="s">
        <v>67</v>
      </c>
      <c r="E48" s="78">
        <v>8110000000</v>
      </c>
      <c r="F48" s="32"/>
      <c r="G48" s="102">
        <f t="shared" si="7"/>
        <v>1042</v>
      </c>
      <c r="H48" s="102">
        <f t="shared" si="7"/>
        <v>1042</v>
      </c>
      <c r="I48" s="102">
        <f t="shared" si="7"/>
        <v>1042</v>
      </c>
      <c r="K48" s="22"/>
    </row>
    <row r="49" spans="1:11" ht="96" customHeight="1">
      <c r="A49" s="28">
        <v>38</v>
      </c>
      <c r="B49" s="27" t="s">
        <v>199</v>
      </c>
      <c r="C49" s="28">
        <v>834</v>
      </c>
      <c r="D49" s="32" t="s">
        <v>67</v>
      </c>
      <c r="E49" s="78">
        <v>8110075140</v>
      </c>
      <c r="F49" s="32"/>
      <c r="G49" s="102">
        <f aca="true" t="shared" si="8" ref="G49:I50">G50</f>
        <v>1042</v>
      </c>
      <c r="H49" s="102">
        <f t="shared" si="8"/>
        <v>1042</v>
      </c>
      <c r="I49" s="102">
        <f t="shared" si="8"/>
        <v>1042</v>
      </c>
      <c r="K49" s="22"/>
    </row>
    <row r="50" spans="1:11" ht="27.75" customHeight="1">
      <c r="A50" s="28">
        <v>39</v>
      </c>
      <c r="B50" s="34" t="s">
        <v>144</v>
      </c>
      <c r="C50" s="28">
        <v>834</v>
      </c>
      <c r="D50" s="36" t="s">
        <v>67</v>
      </c>
      <c r="E50" s="79">
        <v>8110075140</v>
      </c>
      <c r="F50" s="36" t="s">
        <v>145</v>
      </c>
      <c r="G50" s="103">
        <f>G51</f>
        <v>1042</v>
      </c>
      <c r="H50" s="103">
        <f t="shared" si="8"/>
        <v>1042</v>
      </c>
      <c r="I50" s="103">
        <f t="shared" si="8"/>
        <v>1042</v>
      </c>
      <c r="K50" s="22"/>
    </row>
    <row r="51" spans="1:11" ht="40.5" customHeight="1">
      <c r="A51" s="28">
        <v>40</v>
      </c>
      <c r="B51" s="34" t="s">
        <v>147</v>
      </c>
      <c r="C51" s="28">
        <v>834</v>
      </c>
      <c r="D51" s="36" t="s">
        <v>67</v>
      </c>
      <c r="E51" s="79">
        <v>8110075140</v>
      </c>
      <c r="F51" s="36" t="s">
        <v>148</v>
      </c>
      <c r="G51" s="103">
        <v>1042</v>
      </c>
      <c r="H51" s="103">
        <v>1042</v>
      </c>
      <c r="I51" s="103">
        <v>1042</v>
      </c>
      <c r="K51" s="22"/>
    </row>
    <row r="52" spans="1:11" ht="15.75" customHeight="1">
      <c r="A52" s="28">
        <v>41</v>
      </c>
      <c r="B52" s="27" t="s">
        <v>69</v>
      </c>
      <c r="C52" s="28">
        <v>834</v>
      </c>
      <c r="D52" s="32" t="s">
        <v>71</v>
      </c>
      <c r="E52" s="78"/>
      <c r="F52" s="32"/>
      <c r="G52" s="103">
        <f aca="true" t="shared" si="9" ref="G52:I55">G53</f>
        <v>44787</v>
      </c>
      <c r="H52" s="103">
        <f t="shared" si="9"/>
        <v>46075</v>
      </c>
      <c r="I52" s="103">
        <f t="shared" si="9"/>
        <v>0</v>
      </c>
      <c r="K52" s="22"/>
    </row>
    <row r="53" spans="1:11" ht="15.75" customHeight="1">
      <c r="A53" s="28">
        <v>42</v>
      </c>
      <c r="B53" s="27" t="s">
        <v>70</v>
      </c>
      <c r="C53" s="28">
        <v>834</v>
      </c>
      <c r="D53" s="32" t="s">
        <v>72</v>
      </c>
      <c r="E53" s="78"/>
      <c r="F53" s="32"/>
      <c r="G53" s="104">
        <f t="shared" si="9"/>
        <v>44787</v>
      </c>
      <c r="H53" s="104">
        <f t="shared" si="9"/>
        <v>46075</v>
      </c>
      <c r="I53" s="104">
        <f t="shared" si="9"/>
        <v>0</v>
      </c>
      <c r="K53" s="22"/>
    </row>
    <row r="54" spans="1:11" ht="28.5" customHeight="1">
      <c r="A54" s="28">
        <v>43</v>
      </c>
      <c r="B54" s="31" t="s">
        <v>130</v>
      </c>
      <c r="C54" s="28">
        <v>834</v>
      </c>
      <c r="D54" s="32" t="s">
        <v>72</v>
      </c>
      <c r="E54" s="78">
        <v>8100000000</v>
      </c>
      <c r="F54" s="32"/>
      <c r="G54" s="104">
        <f t="shared" si="9"/>
        <v>44787</v>
      </c>
      <c r="H54" s="104">
        <f t="shared" si="9"/>
        <v>46075</v>
      </c>
      <c r="I54" s="104">
        <f t="shared" si="9"/>
        <v>0</v>
      </c>
      <c r="K54" s="22"/>
    </row>
    <row r="55" spans="1:11" ht="31.5" customHeight="1">
      <c r="A55" s="28">
        <v>44</v>
      </c>
      <c r="B55" s="31" t="s">
        <v>195</v>
      </c>
      <c r="C55" s="28">
        <v>834</v>
      </c>
      <c r="D55" s="32" t="s">
        <v>72</v>
      </c>
      <c r="E55" s="78">
        <v>8110000000</v>
      </c>
      <c r="F55" s="32"/>
      <c r="G55" s="104">
        <f>G56</f>
        <v>44787</v>
      </c>
      <c r="H55" s="104">
        <f t="shared" si="9"/>
        <v>46075</v>
      </c>
      <c r="I55" s="104">
        <f t="shared" si="9"/>
        <v>0</v>
      </c>
      <c r="K55" s="22"/>
    </row>
    <row r="56" spans="1:11" ht="81.75" customHeight="1">
      <c r="A56" s="28">
        <v>45</v>
      </c>
      <c r="B56" s="27" t="s">
        <v>200</v>
      </c>
      <c r="C56" s="28">
        <v>834</v>
      </c>
      <c r="D56" s="32" t="s">
        <v>72</v>
      </c>
      <c r="E56" s="78">
        <v>8110051180</v>
      </c>
      <c r="F56" s="32"/>
      <c r="G56" s="104">
        <f>G57+G59</f>
        <v>44787</v>
      </c>
      <c r="H56" s="104">
        <f>H57+H59</f>
        <v>46075</v>
      </c>
      <c r="I56" s="104">
        <f>I57+I59</f>
        <v>0</v>
      </c>
      <c r="K56" s="22"/>
    </row>
    <row r="57" spans="1:11" ht="80.25" customHeight="1">
      <c r="A57" s="28">
        <v>46</v>
      </c>
      <c r="B57" s="31" t="s">
        <v>146</v>
      </c>
      <c r="C57" s="28">
        <v>834</v>
      </c>
      <c r="D57" s="32" t="s">
        <v>72</v>
      </c>
      <c r="E57" s="78">
        <v>8110051180</v>
      </c>
      <c r="F57" s="32" t="s">
        <v>15</v>
      </c>
      <c r="G57" s="104">
        <f>G58</f>
        <v>44787</v>
      </c>
      <c r="H57" s="104">
        <f>H58</f>
        <v>46075</v>
      </c>
      <c r="I57" s="104">
        <f>I58</f>
        <v>0</v>
      </c>
      <c r="K57" s="22"/>
    </row>
    <row r="58" spans="1:11" ht="28.5" customHeight="1">
      <c r="A58" s="28">
        <v>47</v>
      </c>
      <c r="B58" s="31" t="s">
        <v>129</v>
      </c>
      <c r="C58" s="28">
        <v>834</v>
      </c>
      <c r="D58" s="38" t="s">
        <v>72</v>
      </c>
      <c r="E58" s="80">
        <v>8110051180</v>
      </c>
      <c r="F58" s="38" t="s">
        <v>143</v>
      </c>
      <c r="G58" s="104">
        <v>44787</v>
      </c>
      <c r="H58" s="104">
        <v>46075</v>
      </c>
      <c r="I58" s="104">
        <v>0</v>
      </c>
      <c r="K58" s="22"/>
    </row>
    <row r="59" spans="1:11" ht="28.5" customHeight="1">
      <c r="A59" s="28">
        <v>48</v>
      </c>
      <c r="B59" s="31" t="s">
        <v>144</v>
      </c>
      <c r="C59" s="28">
        <v>834</v>
      </c>
      <c r="D59" s="38" t="s">
        <v>72</v>
      </c>
      <c r="E59" s="80">
        <v>8110051180</v>
      </c>
      <c r="F59" s="38" t="s">
        <v>145</v>
      </c>
      <c r="G59" s="104">
        <f>G60</f>
        <v>0</v>
      </c>
      <c r="H59" s="104">
        <v>0</v>
      </c>
      <c r="I59" s="104">
        <f>I60</f>
        <v>0</v>
      </c>
      <c r="K59" s="22"/>
    </row>
    <row r="60" spans="1:11" ht="39" customHeight="1">
      <c r="A60" s="28">
        <v>49</v>
      </c>
      <c r="B60" s="31" t="s">
        <v>147</v>
      </c>
      <c r="C60" s="28">
        <v>834</v>
      </c>
      <c r="D60" s="38" t="s">
        <v>72</v>
      </c>
      <c r="E60" s="80">
        <v>8110051180</v>
      </c>
      <c r="F60" s="38" t="s">
        <v>148</v>
      </c>
      <c r="G60" s="104">
        <v>0</v>
      </c>
      <c r="H60" s="104">
        <v>0</v>
      </c>
      <c r="I60" s="104">
        <v>0</v>
      </c>
      <c r="K60" s="22"/>
    </row>
    <row r="61" spans="1:11" ht="42" customHeight="1">
      <c r="A61" s="28">
        <v>50</v>
      </c>
      <c r="B61" s="34" t="s">
        <v>368</v>
      </c>
      <c r="C61" s="28">
        <v>834</v>
      </c>
      <c r="D61" s="36" t="s">
        <v>77</v>
      </c>
      <c r="E61" s="79">
        <v>0</v>
      </c>
      <c r="F61" s="36"/>
      <c r="G61" s="103">
        <f aca="true" t="shared" si="10" ref="G61:I66">G62</f>
        <v>22100</v>
      </c>
      <c r="H61" s="103">
        <f t="shared" si="10"/>
        <v>22100</v>
      </c>
      <c r="I61" s="103">
        <f t="shared" si="10"/>
        <v>22100</v>
      </c>
      <c r="K61" s="22"/>
    </row>
    <row r="62" spans="1:11" ht="18.75" customHeight="1">
      <c r="A62" s="28">
        <v>51</v>
      </c>
      <c r="B62" s="34" t="s">
        <v>369</v>
      </c>
      <c r="C62" s="28">
        <v>834</v>
      </c>
      <c r="D62" s="36" t="s">
        <v>374</v>
      </c>
      <c r="E62" s="79">
        <v>0</v>
      </c>
      <c r="F62" s="36"/>
      <c r="G62" s="103">
        <f t="shared" si="10"/>
        <v>22100</v>
      </c>
      <c r="H62" s="103">
        <f t="shared" si="10"/>
        <v>22100</v>
      </c>
      <c r="I62" s="103">
        <f t="shared" si="10"/>
        <v>22100</v>
      </c>
      <c r="K62" s="22"/>
    </row>
    <row r="63" spans="1:11" ht="57.75" customHeight="1">
      <c r="A63" s="28">
        <v>52</v>
      </c>
      <c r="B63" s="34" t="s">
        <v>370</v>
      </c>
      <c r="C63" s="28">
        <v>834</v>
      </c>
      <c r="D63" s="36" t="s">
        <v>374</v>
      </c>
      <c r="E63" s="79">
        <v>100000000</v>
      </c>
      <c r="F63" s="36"/>
      <c r="G63" s="103">
        <f t="shared" si="10"/>
        <v>22100</v>
      </c>
      <c r="H63" s="103">
        <f t="shared" si="10"/>
        <v>22100</v>
      </c>
      <c r="I63" s="103">
        <f t="shared" si="10"/>
        <v>22100</v>
      </c>
      <c r="K63" s="22"/>
    </row>
    <row r="64" spans="1:11" ht="28.5" customHeight="1">
      <c r="A64" s="28">
        <v>53</v>
      </c>
      <c r="B64" s="34" t="s">
        <v>371</v>
      </c>
      <c r="C64" s="28">
        <v>834</v>
      </c>
      <c r="D64" s="36" t="s">
        <v>374</v>
      </c>
      <c r="E64" s="79">
        <v>130000000</v>
      </c>
      <c r="F64" s="36"/>
      <c r="G64" s="103">
        <f t="shared" si="10"/>
        <v>22100</v>
      </c>
      <c r="H64" s="103">
        <f t="shared" si="10"/>
        <v>22100</v>
      </c>
      <c r="I64" s="103">
        <f t="shared" si="10"/>
        <v>22100</v>
      </c>
      <c r="K64" s="22"/>
    </row>
    <row r="65" spans="1:11" ht="122.25" customHeight="1">
      <c r="A65" s="28">
        <v>54</v>
      </c>
      <c r="B65" s="34" t="s">
        <v>372</v>
      </c>
      <c r="C65" s="28">
        <v>834</v>
      </c>
      <c r="D65" s="36" t="s">
        <v>374</v>
      </c>
      <c r="E65" s="79" t="s">
        <v>375</v>
      </c>
      <c r="F65" s="36"/>
      <c r="G65" s="103">
        <f t="shared" si="10"/>
        <v>22100</v>
      </c>
      <c r="H65" s="103">
        <f t="shared" si="10"/>
        <v>22100</v>
      </c>
      <c r="I65" s="103">
        <f t="shared" si="10"/>
        <v>22100</v>
      </c>
      <c r="K65" s="22"/>
    </row>
    <row r="66" spans="1:11" ht="44.25" customHeight="1">
      <c r="A66" s="28">
        <v>55</v>
      </c>
      <c r="B66" s="34" t="s">
        <v>373</v>
      </c>
      <c r="C66" s="28">
        <v>834</v>
      </c>
      <c r="D66" s="36" t="s">
        <v>374</v>
      </c>
      <c r="E66" s="79" t="s">
        <v>375</v>
      </c>
      <c r="F66" s="36" t="s">
        <v>145</v>
      </c>
      <c r="G66" s="103">
        <f t="shared" si="10"/>
        <v>22100</v>
      </c>
      <c r="H66" s="103">
        <f t="shared" si="10"/>
        <v>22100</v>
      </c>
      <c r="I66" s="103">
        <f t="shared" si="10"/>
        <v>22100</v>
      </c>
      <c r="K66" s="22"/>
    </row>
    <row r="67" spans="1:11" ht="44.25" customHeight="1">
      <c r="A67" s="28">
        <v>56</v>
      </c>
      <c r="B67" s="34" t="s">
        <v>147</v>
      </c>
      <c r="C67" s="28">
        <v>834</v>
      </c>
      <c r="D67" s="36" t="s">
        <v>374</v>
      </c>
      <c r="E67" s="79" t="s">
        <v>375</v>
      </c>
      <c r="F67" s="36" t="s">
        <v>148</v>
      </c>
      <c r="G67" s="103">
        <v>22100</v>
      </c>
      <c r="H67" s="103">
        <v>22100</v>
      </c>
      <c r="I67" s="103">
        <v>22100</v>
      </c>
      <c r="K67" s="22"/>
    </row>
    <row r="68" spans="1:11" ht="17.25" customHeight="1">
      <c r="A68" s="28">
        <v>57</v>
      </c>
      <c r="B68" s="34" t="s">
        <v>153</v>
      </c>
      <c r="C68" s="28">
        <v>834</v>
      </c>
      <c r="D68" s="36" t="s">
        <v>155</v>
      </c>
      <c r="E68" s="79"/>
      <c r="F68" s="36"/>
      <c r="G68" s="105">
        <f aca="true" t="shared" si="11" ref="G68:I70">G69</f>
        <v>42900</v>
      </c>
      <c r="H68" s="103">
        <f t="shared" si="11"/>
        <v>44400</v>
      </c>
      <c r="I68" s="103">
        <f t="shared" si="11"/>
        <v>46200</v>
      </c>
      <c r="K68" s="22"/>
    </row>
    <row r="69" spans="1:11" ht="18.75" customHeight="1">
      <c r="A69" s="28">
        <v>58</v>
      </c>
      <c r="B69" s="34" t="s">
        <v>134</v>
      </c>
      <c r="C69" s="28">
        <v>834</v>
      </c>
      <c r="D69" s="36" t="s">
        <v>156</v>
      </c>
      <c r="E69" s="79"/>
      <c r="F69" s="36"/>
      <c r="G69" s="103">
        <f t="shared" si="11"/>
        <v>42900</v>
      </c>
      <c r="H69" s="103">
        <f t="shared" si="11"/>
        <v>44400</v>
      </c>
      <c r="I69" s="103">
        <f t="shared" si="11"/>
        <v>46200</v>
      </c>
      <c r="K69" s="22"/>
    </row>
    <row r="70" spans="1:11" ht="56.25" customHeight="1">
      <c r="A70" s="28">
        <v>59</v>
      </c>
      <c r="B70" s="34" t="s">
        <v>201</v>
      </c>
      <c r="C70" s="28">
        <v>834</v>
      </c>
      <c r="D70" s="36" t="s">
        <v>156</v>
      </c>
      <c r="E70" s="79">
        <v>100000000</v>
      </c>
      <c r="F70" s="36"/>
      <c r="G70" s="103">
        <f t="shared" si="11"/>
        <v>42900</v>
      </c>
      <c r="H70" s="103">
        <f t="shared" si="11"/>
        <v>44400</v>
      </c>
      <c r="I70" s="103">
        <f t="shared" si="11"/>
        <v>46200</v>
      </c>
      <c r="K70" s="22"/>
    </row>
    <row r="71" spans="1:11" ht="42" customHeight="1">
      <c r="A71" s="28">
        <v>60</v>
      </c>
      <c r="B71" s="34" t="s">
        <v>202</v>
      </c>
      <c r="C71" s="28">
        <v>834</v>
      </c>
      <c r="D71" s="36" t="s">
        <v>156</v>
      </c>
      <c r="E71" s="79">
        <v>120000000</v>
      </c>
      <c r="F71" s="36"/>
      <c r="G71" s="103">
        <f>G72</f>
        <v>42900</v>
      </c>
      <c r="H71" s="103">
        <f>H72</f>
        <v>44400</v>
      </c>
      <c r="I71" s="103">
        <f>I72</f>
        <v>46200</v>
      </c>
      <c r="K71" s="22"/>
    </row>
    <row r="72" spans="1:11" ht="129.75" customHeight="1">
      <c r="A72" s="28">
        <v>61</v>
      </c>
      <c r="B72" s="34" t="s">
        <v>226</v>
      </c>
      <c r="C72" s="28">
        <v>834</v>
      </c>
      <c r="D72" s="36" t="s">
        <v>156</v>
      </c>
      <c r="E72" s="79">
        <v>120081090</v>
      </c>
      <c r="F72" s="36"/>
      <c r="G72" s="103">
        <f aca="true" t="shared" si="12" ref="G72:I73">G73</f>
        <v>42900</v>
      </c>
      <c r="H72" s="103">
        <f t="shared" si="12"/>
        <v>44400</v>
      </c>
      <c r="I72" s="103">
        <f>I73</f>
        <v>46200</v>
      </c>
      <c r="K72" s="22"/>
    </row>
    <row r="73" spans="1:11" ht="30.75" customHeight="1">
      <c r="A73" s="28">
        <v>62</v>
      </c>
      <c r="B73" s="34" t="s">
        <v>144</v>
      </c>
      <c r="C73" s="28">
        <v>834</v>
      </c>
      <c r="D73" s="36" t="s">
        <v>156</v>
      </c>
      <c r="E73" s="79">
        <v>120081090</v>
      </c>
      <c r="F73" s="36" t="s">
        <v>145</v>
      </c>
      <c r="G73" s="103">
        <f t="shared" si="12"/>
        <v>42900</v>
      </c>
      <c r="H73" s="103">
        <f t="shared" si="12"/>
        <v>44400</v>
      </c>
      <c r="I73" s="103">
        <f t="shared" si="12"/>
        <v>46200</v>
      </c>
      <c r="K73" s="22"/>
    </row>
    <row r="74" spans="1:11" ht="38.25" customHeight="1">
      <c r="A74" s="28">
        <v>63</v>
      </c>
      <c r="B74" s="34" t="s">
        <v>147</v>
      </c>
      <c r="C74" s="28">
        <v>834</v>
      </c>
      <c r="D74" s="36" t="s">
        <v>156</v>
      </c>
      <c r="E74" s="79">
        <v>120081090</v>
      </c>
      <c r="F74" s="36" t="s">
        <v>148</v>
      </c>
      <c r="G74" s="103">
        <v>42900</v>
      </c>
      <c r="H74" s="103">
        <v>44400</v>
      </c>
      <c r="I74" s="103">
        <v>46200</v>
      </c>
      <c r="K74" s="22"/>
    </row>
    <row r="75" spans="1:10" ht="17.25" customHeight="1">
      <c r="A75" s="28">
        <v>64</v>
      </c>
      <c r="B75" s="27" t="s">
        <v>78</v>
      </c>
      <c r="C75" s="28">
        <v>834</v>
      </c>
      <c r="D75" s="32" t="s">
        <v>85</v>
      </c>
      <c r="E75" s="78"/>
      <c r="F75" s="28"/>
      <c r="G75" s="105">
        <f>G76+G82</f>
        <v>497735</v>
      </c>
      <c r="H75" s="104">
        <f>H76+H82</f>
        <v>422685</v>
      </c>
      <c r="I75" s="104">
        <f>I76+I82</f>
        <v>422685</v>
      </c>
      <c r="J75" s="17"/>
    </row>
    <row r="76" spans="1:10" ht="17.25" customHeight="1">
      <c r="A76" s="28">
        <v>65</v>
      </c>
      <c r="B76" s="27" t="s">
        <v>188</v>
      </c>
      <c r="C76" s="28">
        <v>834</v>
      </c>
      <c r="D76" s="32" t="s">
        <v>184</v>
      </c>
      <c r="E76" s="78"/>
      <c r="F76" s="28"/>
      <c r="G76" s="105">
        <f aca="true" t="shared" si="13" ref="G76:H80">G77</f>
        <v>117985</v>
      </c>
      <c r="H76" s="104">
        <f t="shared" si="13"/>
        <v>42985</v>
      </c>
      <c r="I76" s="104">
        <f>I81</f>
        <v>42985</v>
      </c>
      <c r="J76" s="17"/>
    </row>
    <row r="77" spans="1:10" ht="57" customHeight="1">
      <c r="A77" s="28">
        <v>66</v>
      </c>
      <c r="B77" s="27" t="s">
        <v>187</v>
      </c>
      <c r="C77" s="28">
        <v>834</v>
      </c>
      <c r="D77" s="32" t="s">
        <v>184</v>
      </c>
      <c r="E77" s="78">
        <v>100000000</v>
      </c>
      <c r="F77" s="28"/>
      <c r="G77" s="103">
        <f t="shared" si="13"/>
        <v>117985</v>
      </c>
      <c r="H77" s="104">
        <f t="shared" si="13"/>
        <v>42985</v>
      </c>
      <c r="I77" s="104">
        <f>I76</f>
        <v>42985</v>
      </c>
      <c r="J77" s="17"/>
    </row>
    <row r="78" spans="1:10" ht="33" customHeight="1">
      <c r="A78" s="28">
        <v>67</v>
      </c>
      <c r="B78" s="27" t="s">
        <v>186</v>
      </c>
      <c r="C78" s="28">
        <v>834</v>
      </c>
      <c r="D78" s="32" t="s">
        <v>184</v>
      </c>
      <c r="E78" s="78">
        <v>110000000</v>
      </c>
      <c r="F78" s="28"/>
      <c r="G78" s="103">
        <f>G79</f>
        <v>117985</v>
      </c>
      <c r="H78" s="104">
        <f>H79</f>
        <v>42985</v>
      </c>
      <c r="I78" s="104">
        <f>I77</f>
        <v>42985</v>
      </c>
      <c r="J78" s="17"/>
    </row>
    <row r="79" spans="1:10" ht="111" customHeight="1">
      <c r="A79" s="28">
        <v>68</v>
      </c>
      <c r="B79" s="27" t="s">
        <v>185</v>
      </c>
      <c r="C79" s="28">
        <v>834</v>
      </c>
      <c r="D79" s="32" t="s">
        <v>184</v>
      </c>
      <c r="E79" s="78">
        <v>110083010</v>
      </c>
      <c r="F79" s="28"/>
      <c r="G79" s="103">
        <f t="shared" si="13"/>
        <v>117985</v>
      </c>
      <c r="H79" s="104">
        <f t="shared" si="13"/>
        <v>42985</v>
      </c>
      <c r="I79" s="104">
        <f>I78</f>
        <v>42985</v>
      </c>
      <c r="J79" s="17"/>
    </row>
    <row r="80" spans="1:10" ht="30" customHeight="1">
      <c r="A80" s="28">
        <v>69</v>
      </c>
      <c r="B80" s="27" t="s">
        <v>144</v>
      </c>
      <c r="C80" s="28">
        <v>834</v>
      </c>
      <c r="D80" s="32" t="s">
        <v>184</v>
      </c>
      <c r="E80" s="78">
        <v>110083010</v>
      </c>
      <c r="F80" s="28"/>
      <c r="G80" s="103">
        <f t="shared" si="13"/>
        <v>117985</v>
      </c>
      <c r="H80" s="104">
        <f t="shared" si="13"/>
        <v>42985</v>
      </c>
      <c r="I80" s="104">
        <f>I79</f>
        <v>42985</v>
      </c>
      <c r="J80" s="17"/>
    </row>
    <row r="81" spans="1:10" ht="38.25" customHeight="1">
      <c r="A81" s="28">
        <v>70</v>
      </c>
      <c r="B81" s="27" t="s">
        <v>147</v>
      </c>
      <c r="C81" s="28">
        <v>834</v>
      </c>
      <c r="D81" s="32" t="s">
        <v>184</v>
      </c>
      <c r="E81" s="78">
        <v>110083010</v>
      </c>
      <c r="F81" s="28"/>
      <c r="G81" s="103">
        <v>117985</v>
      </c>
      <c r="H81" s="104">
        <v>42985</v>
      </c>
      <c r="I81" s="104">
        <v>42985</v>
      </c>
      <c r="J81" s="17"/>
    </row>
    <row r="82" spans="1:9" ht="17.25" customHeight="1">
      <c r="A82" s="28">
        <v>71</v>
      </c>
      <c r="B82" s="27" t="s">
        <v>79</v>
      </c>
      <c r="C82" s="28">
        <v>834</v>
      </c>
      <c r="D82" s="32" t="s">
        <v>86</v>
      </c>
      <c r="E82" s="78"/>
      <c r="F82" s="28"/>
      <c r="G82" s="105">
        <f aca="true" t="shared" si="14" ref="G82:I83">G83</f>
        <v>379750</v>
      </c>
      <c r="H82" s="102">
        <f t="shared" si="14"/>
        <v>379700</v>
      </c>
      <c r="I82" s="102">
        <f t="shared" si="14"/>
        <v>379700</v>
      </c>
    </row>
    <row r="83" spans="1:9" ht="59.25" customHeight="1">
      <c r="A83" s="28">
        <v>72</v>
      </c>
      <c r="B83" s="27" t="s">
        <v>201</v>
      </c>
      <c r="C83" s="28">
        <v>834</v>
      </c>
      <c r="D83" s="32" t="s">
        <v>86</v>
      </c>
      <c r="E83" s="78">
        <v>100000000</v>
      </c>
      <c r="F83" s="28"/>
      <c r="G83" s="102">
        <f t="shared" si="14"/>
        <v>379750</v>
      </c>
      <c r="H83" s="102">
        <f t="shared" si="14"/>
        <v>379700</v>
      </c>
      <c r="I83" s="102">
        <f t="shared" si="14"/>
        <v>379700</v>
      </c>
    </row>
    <row r="84" spans="1:9" ht="30" customHeight="1">
      <c r="A84" s="28">
        <v>73</v>
      </c>
      <c r="B84" s="27" t="s">
        <v>203</v>
      </c>
      <c r="C84" s="28">
        <v>834</v>
      </c>
      <c r="D84" s="32" t="s">
        <v>86</v>
      </c>
      <c r="E84" s="78">
        <v>110000000</v>
      </c>
      <c r="F84" s="28"/>
      <c r="G84" s="103">
        <f>G85</f>
        <v>379750</v>
      </c>
      <c r="H84" s="103">
        <f>H85</f>
        <v>379700</v>
      </c>
      <c r="I84" s="103">
        <f>I85</f>
        <v>379700</v>
      </c>
    </row>
    <row r="85" spans="1:9" ht="97.5" customHeight="1">
      <c r="A85" s="28">
        <v>74</v>
      </c>
      <c r="B85" s="27" t="s">
        <v>224</v>
      </c>
      <c r="C85" s="28">
        <v>834</v>
      </c>
      <c r="D85" s="32" t="s">
        <v>86</v>
      </c>
      <c r="E85" s="78">
        <v>110081010</v>
      </c>
      <c r="F85" s="28"/>
      <c r="G85" s="102">
        <f aca="true" t="shared" si="15" ref="G85:I86">G86</f>
        <v>379750</v>
      </c>
      <c r="H85" s="102">
        <f t="shared" si="15"/>
        <v>379700</v>
      </c>
      <c r="I85" s="102">
        <f t="shared" si="15"/>
        <v>379700</v>
      </c>
    </row>
    <row r="86" spans="1:9" ht="34.5" customHeight="1">
      <c r="A86" s="28">
        <v>75</v>
      </c>
      <c r="B86" s="34" t="s">
        <v>144</v>
      </c>
      <c r="C86" s="28">
        <v>834</v>
      </c>
      <c r="D86" s="32" t="s">
        <v>86</v>
      </c>
      <c r="E86" s="78">
        <v>110081010</v>
      </c>
      <c r="F86" s="28">
        <v>200</v>
      </c>
      <c r="G86" s="102">
        <f t="shared" si="15"/>
        <v>379750</v>
      </c>
      <c r="H86" s="102">
        <f t="shared" si="15"/>
        <v>379700</v>
      </c>
      <c r="I86" s="102">
        <f t="shared" si="15"/>
        <v>379700</v>
      </c>
    </row>
    <row r="87" spans="1:11" ht="40.5" customHeight="1">
      <c r="A87" s="28">
        <v>76</v>
      </c>
      <c r="B87" s="34" t="s">
        <v>147</v>
      </c>
      <c r="C87" s="28">
        <v>834</v>
      </c>
      <c r="D87" s="32" t="s">
        <v>86</v>
      </c>
      <c r="E87" s="78">
        <v>110081010</v>
      </c>
      <c r="F87" s="28">
        <v>240</v>
      </c>
      <c r="G87" s="103">
        <v>379750</v>
      </c>
      <c r="H87" s="103">
        <v>379700</v>
      </c>
      <c r="I87" s="103">
        <v>379700</v>
      </c>
      <c r="K87" s="21"/>
    </row>
    <row r="88" spans="1:10" ht="16.5" customHeight="1">
      <c r="A88" s="28">
        <v>77</v>
      </c>
      <c r="B88" s="34" t="s">
        <v>376</v>
      </c>
      <c r="C88" s="28">
        <v>834</v>
      </c>
      <c r="D88" s="36" t="s">
        <v>87</v>
      </c>
      <c r="E88" s="79"/>
      <c r="F88" s="35"/>
      <c r="G88" s="105">
        <f aca="true" t="shared" si="16" ref="G88:I89">G89</f>
        <v>1299870</v>
      </c>
      <c r="H88" s="103">
        <f t="shared" si="16"/>
        <v>1299870</v>
      </c>
      <c r="I88" s="103">
        <f t="shared" si="16"/>
        <v>1299870</v>
      </c>
      <c r="J88" s="17"/>
    </row>
    <row r="89" spans="1:9" ht="15.75" customHeight="1">
      <c r="A89" s="28">
        <v>78</v>
      </c>
      <c r="B89" s="34" t="s">
        <v>377</v>
      </c>
      <c r="C89" s="28">
        <v>834</v>
      </c>
      <c r="D89" s="36" t="s">
        <v>88</v>
      </c>
      <c r="E89" s="79"/>
      <c r="F89" s="36"/>
      <c r="G89" s="103">
        <f t="shared" si="16"/>
        <v>1299870</v>
      </c>
      <c r="H89" s="103">
        <f t="shared" si="16"/>
        <v>1299870</v>
      </c>
      <c r="I89" s="103">
        <f t="shared" si="16"/>
        <v>1299870</v>
      </c>
    </row>
    <row r="90" spans="1:9" ht="56.25" customHeight="1">
      <c r="A90" s="28">
        <v>79</v>
      </c>
      <c r="B90" s="34" t="s">
        <v>280</v>
      </c>
      <c r="C90" s="28">
        <v>834</v>
      </c>
      <c r="D90" s="36" t="s">
        <v>88</v>
      </c>
      <c r="E90" s="79">
        <v>200000000</v>
      </c>
      <c r="F90" s="36"/>
      <c r="G90" s="103">
        <f>G91</f>
        <v>1299870</v>
      </c>
      <c r="H90" s="103">
        <f>H91</f>
        <v>1299870</v>
      </c>
      <c r="I90" s="103">
        <f>I91</f>
        <v>1299870</v>
      </c>
    </row>
    <row r="91" spans="1:9" ht="39.75" customHeight="1">
      <c r="A91" s="28">
        <v>80</v>
      </c>
      <c r="B91" s="34" t="s">
        <v>281</v>
      </c>
      <c r="C91" s="28">
        <v>834</v>
      </c>
      <c r="D91" s="36" t="s">
        <v>88</v>
      </c>
      <c r="E91" s="79">
        <v>220000000</v>
      </c>
      <c r="F91" s="36"/>
      <c r="G91" s="103">
        <f aca="true" t="shared" si="17" ref="G91:I93">G92</f>
        <v>1299870</v>
      </c>
      <c r="H91" s="103">
        <f t="shared" si="17"/>
        <v>1299870</v>
      </c>
      <c r="I91" s="103">
        <f t="shared" si="17"/>
        <v>1299870</v>
      </c>
    </row>
    <row r="92" spans="1:9" ht="204.75" customHeight="1">
      <c r="A92" s="28">
        <v>81</v>
      </c>
      <c r="B92" s="34" t="s">
        <v>378</v>
      </c>
      <c r="C92" s="28">
        <v>834</v>
      </c>
      <c r="D92" s="36" t="s">
        <v>88</v>
      </c>
      <c r="E92" s="79">
        <v>220082060</v>
      </c>
      <c r="F92" s="36"/>
      <c r="G92" s="103">
        <f t="shared" si="17"/>
        <v>1299870</v>
      </c>
      <c r="H92" s="103">
        <f>H93</f>
        <v>1299870</v>
      </c>
      <c r="I92" s="103">
        <f t="shared" si="17"/>
        <v>1299870</v>
      </c>
    </row>
    <row r="93" spans="1:9" ht="21.75" customHeight="1">
      <c r="A93" s="28">
        <v>82</v>
      </c>
      <c r="B93" s="34" t="s">
        <v>193</v>
      </c>
      <c r="C93" s="28">
        <v>834</v>
      </c>
      <c r="D93" s="36" t="s">
        <v>88</v>
      </c>
      <c r="E93" s="79">
        <v>220082060</v>
      </c>
      <c r="F93" s="36" t="s">
        <v>192</v>
      </c>
      <c r="G93" s="103">
        <f>G94</f>
        <v>1299870</v>
      </c>
      <c r="H93" s="103">
        <f t="shared" si="17"/>
        <v>1299870</v>
      </c>
      <c r="I93" s="103">
        <f>I94</f>
        <v>1299870</v>
      </c>
    </row>
    <row r="94" spans="1:9" ht="21" customHeight="1">
      <c r="A94" s="39">
        <v>83</v>
      </c>
      <c r="B94" s="40" t="s">
        <v>57</v>
      </c>
      <c r="C94" s="28">
        <v>834</v>
      </c>
      <c r="D94" s="36" t="s">
        <v>88</v>
      </c>
      <c r="E94" s="79">
        <v>220080610</v>
      </c>
      <c r="F94" s="36" t="s">
        <v>191</v>
      </c>
      <c r="G94" s="103">
        <v>1299870</v>
      </c>
      <c r="H94" s="103">
        <f>G94</f>
        <v>1299870</v>
      </c>
      <c r="I94" s="103">
        <f>H94</f>
        <v>1299870</v>
      </c>
    </row>
    <row r="95" spans="1:9" ht="15.75" customHeight="1">
      <c r="A95" s="39">
        <v>84</v>
      </c>
      <c r="B95" s="40" t="s">
        <v>278</v>
      </c>
      <c r="C95" s="28">
        <v>834</v>
      </c>
      <c r="D95" s="36" t="s">
        <v>286</v>
      </c>
      <c r="E95" s="79"/>
      <c r="F95" s="36"/>
      <c r="G95" s="103">
        <f aca="true" t="shared" si="18" ref="G95:I97">G96</f>
        <v>66218</v>
      </c>
      <c r="H95" s="103">
        <f t="shared" si="18"/>
        <v>66218</v>
      </c>
      <c r="I95" s="103">
        <f t="shared" si="18"/>
        <v>66218</v>
      </c>
    </row>
    <row r="96" spans="1:9" ht="15.75" customHeight="1">
      <c r="A96" s="39">
        <v>85</v>
      </c>
      <c r="B96" s="40" t="s">
        <v>279</v>
      </c>
      <c r="C96" s="28">
        <v>834</v>
      </c>
      <c r="D96" s="36" t="s">
        <v>277</v>
      </c>
      <c r="E96" s="79"/>
      <c r="F96" s="36"/>
      <c r="G96" s="103">
        <f t="shared" si="18"/>
        <v>66218</v>
      </c>
      <c r="H96" s="103">
        <f t="shared" si="18"/>
        <v>66218</v>
      </c>
      <c r="I96" s="103">
        <f t="shared" si="18"/>
        <v>66218</v>
      </c>
    </row>
    <row r="97" spans="1:9" ht="56.25" customHeight="1">
      <c r="A97" s="39">
        <v>86</v>
      </c>
      <c r="B97" s="40" t="s">
        <v>280</v>
      </c>
      <c r="C97" s="28">
        <v>834</v>
      </c>
      <c r="D97" s="36" t="s">
        <v>277</v>
      </c>
      <c r="E97" s="79">
        <v>100000000</v>
      </c>
      <c r="F97" s="36"/>
      <c r="G97" s="103">
        <f t="shared" si="18"/>
        <v>66218</v>
      </c>
      <c r="H97" s="103">
        <f t="shared" si="18"/>
        <v>66218</v>
      </c>
      <c r="I97" s="103">
        <f t="shared" si="18"/>
        <v>66218</v>
      </c>
    </row>
    <row r="98" spans="1:9" ht="24.75" customHeight="1">
      <c r="A98" s="39">
        <v>87</v>
      </c>
      <c r="B98" s="40" t="s">
        <v>281</v>
      </c>
      <c r="C98" s="28">
        <v>834</v>
      </c>
      <c r="D98" s="36" t="s">
        <v>277</v>
      </c>
      <c r="E98" s="79">
        <v>140000000</v>
      </c>
      <c r="F98" s="36"/>
      <c r="G98" s="103">
        <f>G100</f>
        <v>66218</v>
      </c>
      <c r="H98" s="103">
        <f aca="true" t="shared" si="19" ref="H98:I100">H99</f>
        <v>66218</v>
      </c>
      <c r="I98" s="103">
        <f t="shared" si="19"/>
        <v>66218</v>
      </c>
    </row>
    <row r="99" spans="1:9" ht="211.5" customHeight="1">
      <c r="A99" s="39">
        <v>88</v>
      </c>
      <c r="B99" s="40" t="s">
        <v>285</v>
      </c>
      <c r="C99" s="28">
        <v>834</v>
      </c>
      <c r="D99" s="36" t="s">
        <v>277</v>
      </c>
      <c r="E99" s="79">
        <v>140082110</v>
      </c>
      <c r="F99" s="36"/>
      <c r="G99" s="103">
        <f>G100</f>
        <v>66218</v>
      </c>
      <c r="H99" s="103">
        <f t="shared" si="19"/>
        <v>66218</v>
      </c>
      <c r="I99" s="103">
        <f t="shared" si="19"/>
        <v>66218</v>
      </c>
    </row>
    <row r="100" spans="1:9" ht="17.25" customHeight="1">
      <c r="A100" s="39">
        <v>89</v>
      </c>
      <c r="B100" s="40" t="s">
        <v>193</v>
      </c>
      <c r="C100" s="28">
        <v>834</v>
      </c>
      <c r="D100" s="36" t="s">
        <v>277</v>
      </c>
      <c r="E100" s="79">
        <v>140082110</v>
      </c>
      <c r="F100" s="36" t="s">
        <v>192</v>
      </c>
      <c r="G100" s="103">
        <f>G101</f>
        <v>66218</v>
      </c>
      <c r="H100" s="103">
        <f t="shared" si="19"/>
        <v>66218</v>
      </c>
      <c r="I100" s="103">
        <f t="shared" si="19"/>
        <v>66218</v>
      </c>
    </row>
    <row r="101" spans="1:9" ht="15" customHeight="1">
      <c r="A101" s="39">
        <v>90</v>
      </c>
      <c r="B101" s="40" t="s">
        <v>57</v>
      </c>
      <c r="C101" s="28">
        <v>834</v>
      </c>
      <c r="D101" s="36" t="s">
        <v>277</v>
      </c>
      <c r="E101" s="79">
        <v>140082110</v>
      </c>
      <c r="F101" s="36" t="s">
        <v>191</v>
      </c>
      <c r="G101" s="103">
        <v>66218</v>
      </c>
      <c r="H101" s="103">
        <v>66218</v>
      </c>
      <c r="I101" s="103">
        <v>66218</v>
      </c>
    </row>
    <row r="102" spans="1:9" ht="28.5" customHeight="1">
      <c r="A102" s="39">
        <v>91</v>
      </c>
      <c r="B102" s="40" t="s">
        <v>197</v>
      </c>
      <c r="C102" s="28">
        <v>834</v>
      </c>
      <c r="D102" s="36" t="s">
        <v>189</v>
      </c>
      <c r="E102" s="79"/>
      <c r="F102" s="36"/>
      <c r="G102" s="105">
        <f aca="true" t="shared" si="20" ref="G102:I106">G103</f>
        <v>26404</v>
      </c>
      <c r="H102" s="103">
        <f t="shared" si="20"/>
        <v>26404</v>
      </c>
      <c r="I102" s="103">
        <f t="shared" si="20"/>
        <v>26404</v>
      </c>
    </row>
    <row r="103" spans="1:9" ht="18.75" customHeight="1">
      <c r="A103" s="39">
        <v>92</v>
      </c>
      <c r="B103" s="40" t="s">
        <v>196</v>
      </c>
      <c r="C103" s="28">
        <v>834</v>
      </c>
      <c r="D103" s="36" t="s">
        <v>190</v>
      </c>
      <c r="E103" s="79"/>
      <c r="F103" s="36"/>
      <c r="G103" s="103">
        <f t="shared" si="20"/>
        <v>26404</v>
      </c>
      <c r="H103" s="103">
        <f t="shared" si="20"/>
        <v>26404</v>
      </c>
      <c r="I103" s="103">
        <f t="shared" si="20"/>
        <v>26404</v>
      </c>
    </row>
    <row r="104" spans="1:9" ht="30.75" customHeight="1">
      <c r="A104" s="39">
        <v>93</v>
      </c>
      <c r="B104" s="34" t="s">
        <v>130</v>
      </c>
      <c r="C104" s="28">
        <v>834</v>
      </c>
      <c r="D104" s="36" t="s">
        <v>190</v>
      </c>
      <c r="E104" s="79">
        <v>8100000000</v>
      </c>
      <c r="F104" s="36"/>
      <c r="G104" s="103">
        <f t="shared" si="20"/>
        <v>26404</v>
      </c>
      <c r="H104" s="103">
        <f t="shared" si="20"/>
        <v>26404</v>
      </c>
      <c r="I104" s="103">
        <f t="shared" si="20"/>
        <v>26404</v>
      </c>
    </row>
    <row r="105" spans="1:9" ht="28.5" customHeight="1">
      <c r="A105" s="39">
        <v>94</v>
      </c>
      <c r="B105" s="34" t="s">
        <v>195</v>
      </c>
      <c r="C105" s="28">
        <v>834</v>
      </c>
      <c r="D105" s="36" t="s">
        <v>190</v>
      </c>
      <c r="E105" s="79">
        <v>8110000000</v>
      </c>
      <c r="F105" s="36"/>
      <c r="G105" s="103">
        <f t="shared" si="20"/>
        <v>26404</v>
      </c>
      <c r="H105" s="103">
        <f t="shared" si="20"/>
        <v>26404</v>
      </c>
      <c r="I105" s="103">
        <f t="shared" si="20"/>
        <v>26404</v>
      </c>
    </row>
    <row r="106" spans="1:9" ht="131.25" customHeight="1">
      <c r="A106" s="39">
        <v>95</v>
      </c>
      <c r="B106" s="34" t="s">
        <v>194</v>
      </c>
      <c r="C106" s="28">
        <v>834</v>
      </c>
      <c r="D106" s="36" t="s">
        <v>190</v>
      </c>
      <c r="E106" s="79">
        <v>8110082090</v>
      </c>
      <c r="F106" s="36"/>
      <c r="G106" s="103">
        <f t="shared" si="20"/>
        <v>26404</v>
      </c>
      <c r="H106" s="103">
        <f t="shared" si="20"/>
        <v>26404</v>
      </c>
      <c r="I106" s="103">
        <f t="shared" si="20"/>
        <v>26404</v>
      </c>
    </row>
    <row r="107" spans="1:9" ht="14.25" customHeight="1">
      <c r="A107" s="39">
        <v>96</v>
      </c>
      <c r="B107" s="34" t="s">
        <v>193</v>
      </c>
      <c r="C107" s="28">
        <v>834</v>
      </c>
      <c r="D107" s="36" t="s">
        <v>190</v>
      </c>
      <c r="E107" s="79">
        <v>8110082090</v>
      </c>
      <c r="F107" s="36" t="s">
        <v>192</v>
      </c>
      <c r="G107" s="103">
        <f>G108</f>
        <v>26404</v>
      </c>
      <c r="H107" s="103">
        <f>H108</f>
        <v>26404</v>
      </c>
      <c r="I107" s="103">
        <f>I108</f>
        <v>26404</v>
      </c>
    </row>
    <row r="108" spans="1:9" ht="21.75" customHeight="1">
      <c r="A108" s="39">
        <v>97</v>
      </c>
      <c r="B108" s="34" t="s">
        <v>57</v>
      </c>
      <c r="C108" s="28">
        <v>834</v>
      </c>
      <c r="D108" s="36" t="s">
        <v>190</v>
      </c>
      <c r="E108" s="79">
        <v>8110082090</v>
      </c>
      <c r="F108" s="36" t="s">
        <v>191</v>
      </c>
      <c r="G108" s="103">
        <v>26404</v>
      </c>
      <c r="H108" s="103">
        <v>26404</v>
      </c>
      <c r="I108" s="103">
        <v>26404</v>
      </c>
    </row>
    <row r="109" spans="1:9" ht="16.5" customHeight="1">
      <c r="A109" s="28">
        <v>98</v>
      </c>
      <c r="B109" s="27" t="s">
        <v>103</v>
      </c>
      <c r="C109" s="28"/>
      <c r="D109" s="32"/>
      <c r="E109" s="28"/>
      <c r="F109" s="32"/>
      <c r="G109" s="102"/>
      <c r="H109" s="106">
        <v>153897</v>
      </c>
      <c r="I109" s="106">
        <v>307793</v>
      </c>
    </row>
    <row r="110" spans="1:9" ht="12.75">
      <c r="A110" s="121"/>
      <c r="B110" s="121"/>
      <c r="C110" s="28"/>
      <c r="D110" s="33"/>
      <c r="E110" s="28"/>
      <c r="F110" s="28"/>
      <c r="G110" s="102">
        <f>G12</f>
        <v>6155862</v>
      </c>
      <c r="H110" s="102">
        <f>H12+H109</f>
        <v>6277881</v>
      </c>
      <c r="I110" s="102">
        <f>I12+I109</f>
        <v>6387502</v>
      </c>
    </row>
    <row r="111" spans="1:7" ht="15">
      <c r="A111" s="11"/>
      <c r="B111" s="3"/>
      <c r="C111" s="23"/>
      <c r="D111" s="3"/>
      <c r="E111" s="3"/>
      <c r="F111" s="3"/>
      <c r="G111" s="3"/>
    </row>
    <row r="112" ht="18.75">
      <c r="A112" s="10"/>
    </row>
    <row r="113" ht="18.75">
      <c r="A113" s="10"/>
    </row>
    <row r="114" ht="18.75">
      <c r="A114" s="10"/>
    </row>
  </sheetData>
  <sheetProtection/>
  <mergeCells count="16"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  <mergeCell ref="A110:B110"/>
    <mergeCell ref="A8:A10"/>
    <mergeCell ref="C8:C10"/>
    <mergeCell ref="E8:E10"/>
    <mergeCell ref="D8:D10"/>
    <mergeCell ref="B8:B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12.75390625" style="0" bestFit="1" customWidth="1"/>
    <col min="4" max="5" width="5.625" style="0" customWidth="1"/>
    <col min="6" max="6" width="13.125" style="0" customWidth="1"/>
    <col min="7" max="7" width="11.00390625" style="0" bestFit="1" customWidth="1"/>
    <col min="8" max="8" width="12.00390625" style="0" customWidth="1"/>
  </cols>
  <sheetData>
    <row r="1" spans="1:8" ht="12.75">
      <c r="A1" s="134" t="s">
        <v>17</v>
      </c>
      <c r="B1" s="134"/>
      <c r="C1" s="134"/>
      <c r="D1" s="134"/>
      <c r="E1" s="134"/>
      <c r="F1" s="134"/>
      <c r="G1" s="134"/>
      <c r="H1" s="134"/>
    </row>
    <row r="2" spans="1:8" ht="12.75">
      <c r="A2" s="123" t="s">
        <v>334</v>
      </c>
      <c r="B2" s="123"/>
      <c r="C2" s="123"/>
      <c r="D2" s="123"/>
      <c r="E2" s="123"/>
      <c r="F2" s="123"/>
      <c r="G2" s="123"/>
      <c r="H2" s="123"/>
    </row>
    <row r="3" spans="1:8" ht="12.75">
      <c r="A3" s="145" t="s">
        <v>356</v>
      </c>
      <c r="B3" s="145"/>
      <c r="C3" s="145"/>
      <c r="D3" s="145"/>
      <c r="E3" s="145"/>
      <c r="F3" s="145"/>
      <c r="G3" s="145"/>
      <c r="H3" s="145"/>
    </row>
    <row r="4" spans="1:8" ht="12.75">
      <c r="A4" s="5"/>
      <c r="B4" s="26"/>
      <c r="C4" s="26"/>
      <c r="D4" s="26"/>
      <c r="E4" s="26"/>
      <c r="F4" s="26"/>
      <c r="G4" s="26"/>
      <c r="H4" s="26"/>
    </row>
    <row r="5" spans="1:8" ht="33" customHeight="1">
      <c r="A5" s="150" t="s">
        <v>357</v>
      </c>
      <c r="B5" s="150"/>
      <c r="C5" s="150"/>
      <c r="D5" s="150"/>
      <c r="E5" s="150"/>
      <c r="F5" s="150"/>
      <c r="G5" s="150"/>
      <c r="H5" s="150"/>
    </row>
    <row r="6" spans="1:8" ht="28.5" customHeight="1">
      <c r="A6" s="150"/>
      <c r="B6" s="150"/>
      <c r="C6" s="150"/>
      <c r="D6" s="150"/>
      <c r="E6" s="150"/>
      <c r="F6" s="150"/>
      <c r="G6" s="150"/>
      <c r="H6" s="150"/>
    </row>
    <row r="7" spans="1:8" ht="15.75" customHeight="1">
      <c r="A7" s="156" t="s">
        <v>122</v>
      </c>
      <c r="B7" s="156"/>
      <c r="C7" s="156"/>
      <c r="D7" s="156"/>
      <c r="E7" s="156"/>
      <c r="F7" s="156"/>
      <c r="G7" s="156"/>
      <c r="H7" s="156"/>
    </row>
    <row r="8" spans="1:8" ht="12.75" customHeight="1">
      <c r="A8" s="121" t="s">
        <v>32</v>
      </c>
      <c r="B8" s="122" t="s">
        <v>92</v>
      </c>
      <c r="C8" s="121" t="s">
        <v>93</v>
      </c>
      <c r="D8" s="121" t="s">
        <v>94</v>
      </c>
      <c r="E8" s="152" t="s">
        <v>59</v>
      </c>
      <c r="F8" s="122" t="s">
        <v>291</v>
      </c>
      <c r="G8" s="122" t="s">
        <v>322</v>
      </c>
      <c r="H8" s="122" t="s">
        <v>345</v>
      </c>
    </row>
    <row r="9" spans="1:8" ht="12.75" customHeight="1">
      <c r="A9" s="121"/>
      <c r="B9" s="154"/>
      <c r="C9" s="121"/>
      <c r="D9" s="121"/>
      <c r="E9" s="153"/>
      <c r="F9" s="155"/>
      <c r="G9" s="155"/>
      <c r="H9" s="155"/>
    </row>
    <row r="10" spans="1:8" ht="33" customHeight="1">
      <c r="A10" s="121"/>
      <c r="B10" s="154"/>
      <c r="C10" s="121"/>
      <c r="D10" s="121"/>
      <c r="E10" s="153"/>
      <c r="F10" s="155"/>
      <c r="G10" s="155"/>
      <c r="H10" s="155"/>
    </row>
    <row r="11" spans="1:8" ht="12.75">
      <c r="A11" s="28"/>
      <c r="B11" s="28">
        <v>1</v>
      </c>
      <c r="C11" s="28">
        <v>4</v>
      </c>
      <c r="D11" s="28">
        <v>5</v>
      </c>
      <c r="E11" s="28">
        <v>3</v>
      </c>
      <c r="F11" s="28">
        <v>6</v>
      </c>
      <c r="G11" s="28">
        <v>6</v>
      </c>
      <c r="H11" s="28">
        <v>6</v>
      </c>
    </row>
    <row r="12" spans="1:8" ht="66.75" customHeight="1">
      <c r="A12" s="28">
        <v>1</v>
      </c>
      <c r="B12" s="52" t="s">
        <v>201</v>
      </c>
      <c r="C12" s="81">
        <v>100000000</v>
      </c>
      <c r="D12" s="53"/>
      <c r="E12" s="54"/>
      <c r="F12" s="107">
        <f>F13+F24+F29+F48</f>
        <v>970571</v>
      </c>
      <c r="G12" s="107">
        <f>G13+G24+G29+G48</f>
        <v>866981</v>
      </c>
      <c r="H12" s="107">
        <f>H13+H24+H29+H48</f>
        <v>868781</v>
      </c>
    </row>
    <row r="13" spans="1:8" ht="30" customHeight="1">
      <c r="A13" s="28">
        <v>2</v>
      </c>
      <c r="B13" s="52" t="s">
        <v>204</v>
      </c>
      <c r="C13" s="81">
        <v>110000000</v>
      </c>
      <c r="D13" s="53"/>
      <c r="E13" s="54"/>
      <c r="F13" s="107">
        <f>F14+F19</f>
        <v>497735</v>
      </c>
      <c r="G13" s="107">
        <f>G14+G19</f>
        <v>422685</v>
      </c>
      <c r="H13" s="107">
        <f>H14+H19</f>
        <v>422685</v>
      </c>
    </row>
    <row r="14" spans="1:8" ht="103.5" customHeight="1">
      <c r="A14" s="28">
        <v>3</v>
      </c>
      <c r="B14" s="34" t="s">
        <v>205</v>
      </c>
      <c r="C14" s="81"/>
      <c r="D14" s="53"/>
      <c r="E14" s="54"/>
      <c r="F14" s="107">
        <f>F15</f>
        <v>379750</v>
      </c>
      <c r="G14" s="107">
        <f>G15</f>
        <v>379700</v>
      </c>
      <c r="H14" s="107">
        <f>H15</f>
        <v>379700</v>
      </c>
    </row>
    <row r="15" spans="1:8" ht="28.5" customHeight="1">
      <c r="A15" s="28">
        <v>4</v>
      </c>
      <c r="B15" s="34" t="s">
        <v>144</v>
      </c>
      <c r="C15" s="78">
        <v>110081010</v>
      </c>
      <c r="D15" s="28">
        <v>200</v>
      </c>
      <c r="E15" s="32"/>
      <c r="F15" s="104">
        <f aca="true" t="shared" si="0" ref="F15:H17">F16</f>
        <v>379750</v>
      </c>
      <c r="G15" s="104">
        <f t="shared" si="0"/>
        <v>379700</v>
      </c>
      <c r="H15" s="104">
        <f t="shared" si="0"/>
        <v>379700</v>
      </c>
    </row>
    <row r="16" spans="1:10" ht="45" customHeight="1">
      <c r="A16" s="28">
        <v>5</v>
      </c>
      <c r="B16" s="34" t="s">
        <v>147</v>
      </c>
      <c r="C16" s="78">
        <v>110081010</v>
      </c>
      <c r="D16" s="28">
        <v>240</v>
      </c>
      <c r="E16" s="32"/>
      <c r="F16" s="104">
        <f t="shared" si="0"/>
        <v>379750</v>
      </c>
      <c r="G16" s="104">
        <f t="shared" si="0"/>
        <v>379700</v>
      </c>
      <c r="H16" s="104">
        <f t="shared" si="0"/>
        <v>379700</v>
      </c>
      <c r="J16" s="21"/>
    </row>
    <row r="17" spans="1:10" ht="17.25" customHeight="1">
      <c r="A17" s="28">
        <v>6</v>
      </c>
      <c r="B17" s="27" t="s">
        <v>78</v>
      </c>
      <c r="C17" s="78">
        <v>110081010</v>
      </c>
      <c r="D17" s="28">
        <v>240</v>
      </c>
      <c r="E17" s="32" t="s">
        <v>85</v>
      </c>
      <c r="F17" s="104">
        <f t="shared" si="0"/>
        <v>379750</v>
      </c>
      <c r="G17" s="104">
        <f t="shared" si="0"/>
        <v>379700</v>
      </c>
      <c r="H17" s="104">
        <f t="shared" si="0"/>
        <v>379700</v>
      </c>
      <c r="J17" s="22"/>
    </row>
    <row r="18" spans="1:10" ht="19.5" customHeight="1">
      <c r="A18" s="28">
        <v>7</v>
      </c>
      <c r="B18" s="27" t="s">
        <v>79</v>
      </c>
      <c r="C18" s="78">
        <v>110081010</v>
      </c>
      <c r="D18" s="28">
        <v>240</v>
      </c>
      <c r="E18" s="32" t="s">
        <v>86</v>
      </c>
      <c r="F18" s="104">
        <f>'прил 6 ведом'!G87</f>
        <v>379750</v>
      </c>
      <c r="G18" s="104">
        <v>379700</v>
      </c>
      <c r="H18" s="104">
        <v>379700</v>
      </c>
      <c r="J18" s="22"/>
    </row>
    <row r="19" spans="1:10" ht="91.5" customHeight="1">
      <c r="A19" s="28">
        <v>8</v>
      </c>
      <c r="B19" s="27" t="s">
        <v>213</v>
      </c>
      <c r="C19" s="78">
        <v>8110083010</v>
      </c>
      <c r="D19" s="28"/>
      <c r="E19" s="32"/>
      <c r="F19" s="103">
        <f>F20</f>
        <v>117985</v>
      </c>
      <c r="G19" s="103">
        <v>42985</v>
      </c>
      <c r="H19" s="103">
        <v>42985</v>
      </c>
      <c r="J19" s="22"/>
    </row>
    <row r="20" spans="1:10" ht="27.75" customHeight="1">
      <c r="A20" s="28">
        <v>10</v>
      </c>
      <c r="B20" s="27" t="s">
        <v>214</v>
      </c>
      <c r="C20" s="78">
        <v>8110083010</v>
      </c>
      <c r="D20" s="28">
        <v>200</v>
      </c>
      <c r="E20" s="32"/>
      <c r="F20" s="103">
        <f>F21</f>
        <v>117985</v>
      </c>
      <c r="G20" s="103">
        <v>42985</v>
      </c>
      <c r="H20" s="103">
        <v>42985</v>
      </c>
      <c r="J20" s="22"/>
    </row>
    <row r="21" spans="1:10" ht="37.5" customHeight="1">
      <c r="A21" s="28">
        <v>11</v>
      </c>
      <c r="B21" s="27" t="s">
        <v>147</v>
      </c>
      <c r="C21" s="78">
        <v>8110083010</v>
      </c>
      <c r="D21" s="28">
        <v>240</v>
      </c>
      <c r="E21" s="32"/>
      <c r="F21" s="103">
        <f>F22</f>
        <v>117985</v>
      </c>
      <c r="G21" s="103">
        <v>42985</v>
      </c>
      <c r="H21" s="103">
        <v>42985</v>
      </c>
      <c r="J21" s="22"/>
    </row>
    <row r="22" spans="1:10" ht="18.75" customHeight="1">
      <c r="A22" s="28">
        <v>12</v>
      </c>
      <c r="B22" s="27" t="s">
        <v>78</v>
      </c>
      <c r="C22" s="78">
        <v>8110083010</v>
      </c>
      <c r="D22" s="28">
        <v>240</v>
      </c>
      <c r="E22" s="32" t="s">
        <v>184</v>
      </c>
      <c r="F22" s="103">
        <f>F23</f>
        <v>117985</v>
      </c>
      <c r="G22" s="103">
        <v>42985</v>
      </c>
      <c r="H22" s="103">
        <v>42985</v>
      </c>
      <c r="J22" s="22"/>
    </row>
    <row r="23" spans="1:10" ht="18" customHeight="1">
      <c r="A23" s="28">
        <v>13</v>
      </c>
      <c r="B23" s="27" t="s">
        <v>188</v>
      </c>
      <c r="C23" s="78">
        <v>8110083010</v>
      </c>
      <c r="D23" s="28">
        <v>240</v>
      </c>
      <c r="E23" s="32" t="s">
        <v>184</v>
      </c>
      <c r="F23" s="103">
        <f>'прил 6 ведом'!G81</f>
        <v>117985</v>
      </c>
      <c r="G23" s="103">
        <f>'прил 6 ведом'!H81</f>
        <v>42985</v>
      </c>
      <c r="H23" s="103">
        <f>'прил 6 ведом'!I81</f>
        <v>42985</v>
      </c>
      <c r="J23" s="22"/>
    </row>
    <row r="24" spans="1:10" ht="80.25" customHeight="1">
      <c r="A24" s="28">
        <v>14</v>
      </c>
      <c r="B24" s="27" t="s">
        <v>233</v>
      </c>
      <c r="C24" s="78">
        <v>110083090</v>
      </c>
      <c r="D24" s="28"/>
      <c r="E24" s="32"/>
      <c r="F24" s="103">
        <f aca="true" t="shared" si="1" ref="F24:H27">F25</f>
        <v>364318</v>
      </c>
      <c r="G24" s="103">
        <f t="shared" si="1"/>
        <v>334278</v>
      </c>
      <c r="H24" s="103">
        <f t="shared" si="1"/>
        <v>334278</v>
      </c>
      <c r="J24" s="22"/>
    </row>
    <row r="25" spans="1:10" ht="86.25" customHeight="1">
      <c r="A25" s="28">
        <v>15</v>
      </c>
      <c r="B25" s="27" t="s">
        <v>230</v>
      </c>
      <c r="C25" s="78">
        <v>110083090</v>
      </c>
      <c r="D25" s="28">
        <v>100</v>
      </c>
      <c r="E25" s="32"/>
      <c r="F25" s="103">
        <f t="shared" si="1"/>
        <v>364318</v>
      </c>
      <c r="G25" s="103">
        <f t="shared" si="1"/>
        <v>334278</v>
      </c>
      <c r="H25" s="103">
        <f t="shared" si="1"/>
        <v>334278</v>
      </c>
      <c r="J25" s="22"/>
    </row>
    <row r="26" spans="1:10" ht="39.75" customHeight="1">
      <c r="A26" s="28">
        <v>16</v>
      </c>
      <c r="B26" s="27" t="s">
        <v>129</v>
      </c>
      <c r="C26" s="78">
        <v>110083090</v>
      </c>
      <c r="D26" s="28">
        <v>120</v>
      </c>
      <c r="E26" s="32"/>
      <c r="F26" s="103">
        <f t="shared" si="1"/>
        <v>364318</v>
      </c>
      <c r="G26" s="103">
        <f t="shared" si="1"/>
        <v>334278</v>
      </c>
      <c r="H26" s="103">
        <f t="shared" si="1"/>
        <v>334278</v>
      </c>
      <c r="J26" s="22"/>
    </row>
    <row r="27" spans="1:10" ht="18" customHeight="1">
      <c r="A27" s="28">
        <v>17</v>
      </c>
      <c r="B27" s="27" t="s">
        <v>60</v>
      </c>
      <c r="C27" s="78">
        <v>110083090</v>
      </c>
      <c r="D27" s="28">
        <v>120</v>
      </c>
      <c r="E27" s="32" t="s">
        <v>67</v>
      </c>
      <c r="F27" s="103">
        <f t="shared" si="1"/>
        <v>364318</v>
      </c>
      <c r="G27" s="103">
        <f t="shared" si="1"/>
        <v>334278</v>
      </c>
      <c r="H27" s="103">
        <f t="shared" si="1"/>
        <v>334278</v>
      </c>
      <c r="J27" s="22"/>
    </row>
    <row r="28" spans="1:10" ht="18" customHeight="1">
      <c r="A28" s="28">
        <v>18</v>
      </c>
      <c r="B28" s="27" t="s">
        <v>68</v>
      </c>
      <c r="C28" s="78">
        <v>110083090</v>
      </c>
      <c r="D28" s="28">
        <v>120</v>
      </c>
      <c r="E28" s="32" t="s">
        <v>67</v>
      </c>
      <c r="F28" s="103">
        <f>'прил 6 ведом'!G38</f>
        <v>364318</v>
      </c>
      <c r="G28" s="103">
        <v>334278</v>
      </c>
      <c r="H28" s="103">
        <v>334278</v>
      </c>
      <c r="J28" s="22"/>
    </row>
    <row r="29" spans="1:10" ht="39" customHeight="1">
      <c r="A29" s="28">
        <v>19</v>
      </c>
      <c r="B29" s="52" t="s">
        <v>206</v>
      </c>
      <c r="C29" s="81">
        <v>120000000</v>
      </c>
      <c r="D29" s="53"/>
      <c r="E29" s="54"/>
      <c r="F29" s="107">
        <v>42300</v>
      </c>
      <c r="G29" s="107">
        <f>G30</f>
        <v>43800</v>
      </c>
      <c r="H29" s="107">
        <f aca="true" t="shared" si="2" ref="F29:H31">H30</f>
        <v>45600</v>
      </c>
      <c r="J29" s="22"/>
    </row>
    <row r="30" spans="1:10" ht="154.5" customHeight="1">
      <c r="A30" s="28">
        <v>20</v>
      </c>
      <c r="B30" s="27" t="s">
        <v>207</v>
      </c>
      <c r="C30" s="78">
        <v>120081090</v>
      </c>
      <c r="D30" s="28"/>
      <c r="E30" s="32"/>
      <c r="F30" s="107">
        <f t="shared" si="2"/>
        <v>42900</v>
      </c>
      <c r="G30" s="107">
        <f t="shared" si="2"/>
        <v>43800</v>
      </c>
      <c r="H30" s="107">
        <f t="shared" si="2"/>
        <v>45600</v>
      </c>
      <c r="J30" s="22"/>
    </row>
    <row r="31" spans="1:10" ht="33" customHeight="1">
      <c r="A31" s="28">
        <v>21</v>
      </c>
      <c r="B31" s="34" t="s">
        <v>144</v>
      </c>
      <c r="C31" s="78">
        <v>120081090</v>
      </c>
      <c r="D31" s="28">
        <v>200</v>
      </c>
      <c r="E31" s="32"/>
      <c r="F31" s="103">
        <f t="shared" si="2"/>
        <v>42900</v>
      </c>
      <c r="G31" s="103">
        <f t="shared" si="2"/>
        <v>43800</v>
      </c>
      <c r="H31" s="103">
        <f t="shared" si="2"/>
        <v>45600</v>
      </c>
      <c r="J31" s="22"/>
    </row>
    <row r="32" spans="1:10" ht="41.25" customHeight="1">
      <c r="A32" s="28">
        <v>22</v>
      </c>
      <c r="B32" s="34" t="s">
        <v>147</v>
      </c>
      <c r="C32" s="78">
        <v>120081090</v>
      </c>
      <c r="D32" s="28">
        <v>240</v>
      </c>
      <c r="E32" s="32"/>
      <c r="F32" s="103">
        <f aca="true" t="shared" si="3" ref="F32:H33">F33</f>
        <v>42900</v>
      </c>
      <c r="G32" s="103">
        <f t="shared" si="3"/>
        <v>43800</v>
      </c>
      <c r="H32" s="103">
        <f t="shared" si="3"/>
        <v>45600</v>
      </c>
      <c r="J32" s="22"/>
    </row>
    <row r="33" spans="1:10" ht="15.75" customHeight="1">
      <c r="A33" s="28">
        <v>23</v>
      </c>
      <c r="B33" s="27" t="s">
        <v>153</v>
      </c>
      <c r="C33" s="78">
        <v>120081090</v>
      </c>
      <c r="D33" s="28">
        <v>240</v>
      </c>
      <c r="E33" s="32" t="s">
        <v>155</v>
      </c>
      <c r="F33" s="103">
        <f>F34</f>
        <v>42900</v>
      </c>
      <c r="G33" s="103">
        <f t="shared" si="3"/>
        <v>43800</v>
      </c>
      <c r="H33" s="103">
        <f t="shared" si="3"/>
        <v>45600</v>
      </c>
      <c r="J33" s="22"/>
    </row>
    <row r="34" spans="1:10" ht="24.75" customHeight="1">
      <c r="A34" s="28">
        <v>24</v>
      </c>
      <c r="B34" s="27" t="s">
        <v>134</v>
      </c>
      <c r="C34" s="78">
        <v>120081090</v>
      </c>
      <c r="D34" s="28">
        <v>240</v>
      </c>
      <c r="E34" s="32" t="s">
        <v>156</v>
      </c>
      <c r="F34" s="103">
        <f>'прил 6 ведом'!G74</f>
        <v>42900</v>
      </c>
      <c r="G34" s="103">
        <v>43800</v>
      </c>
      <c r="H34" s="103">
        <v>45600</v>
      </c>
      <c r="J34" s="22"/>
    </row>
    <row r="35" spans="1:8" ht="87" customHeight="1">
      <c r="A35" s="28">
        <v>25</v>
      </c>
      <c r="B35" s="52" t="s">
        <v>394</v>
      </c>
      <c r="C35" s="81">
        <v>8110082090</v>
      </c>
      <c r="D35" s="53"/>
      <c r="E35" s="54"/>
      <c r="F35" s="108">
        <f>F36</f>
        <v>26404</v>
      </c>
      <c r="G35" s="108">
        <f>G36</f>
        <v>26404</v>
      </c>
      <c r="H35" s="108">
        <f>H36</f>
        <v>26404</v>
      </c>
    </row>
    <row r="36" spans="1:8" ht="195.75" customHeight="1">
      <c r="A36" s="28">
        <v>26</v>
      </c>
      <c r="B36" s="46" t="s">
        <v>395</v>
      </c>
      <c r="C36" s="78">
        <v>8110082090</v>
      </c>
      <c r="D36" s="28"/>
      <c r="E36" s="32"/>
      <c r="F36" s="104">
        <f aca="true" t="shared" si="4" ref="F36:G39">F37</f>
        <v>26404</v>
      </c>
      <c r="G36" s="104">
        <f t="shared" si="4"/>
        <v>26404</v>
      </c>
      <c r="H36" s="104">
        <f>H37</f>
        <v>26404</v>
      </c>
    </row>
    <row r="37" spans="1:8" ht="27.75" customHeight="1">
      <c r="A37" s="28">
        <v>27</v>
      </c>
      <c r="B37" s="34" t="s">
        <v>210</v>
      </c>
      <c r="C37" s="78">
        <v>8110082090</v>
      </c>
      <c r="D37" s="28">
        <v>500</v>
      </c>
      <c r="E37" s="32"/>
      <c r="F37" s="104">
        <f t="shared" si="4"/>
        <v>26404</v>
      </c>
      <c r="G37" s="104">
        <f t="shared" si="4"/>
        <v>26404</v>
      </c>
      <c r="H37" s="104">
        <f>H38</f>
        <v>26404</v>
      </c>
    </row>
    <row r="38" spans="1:8" ht="15.75" customHeight="1">
      <c r="A38" s="28">
        <v>28</v>
      </c>
      <c r="B38" s="34" t="s">
        <v>57</v>
      </c>
      <c r="C38" s="78">
        <v>8110082090</v>
      </c>
      <c r="D38" s="28">
        <v>540</v>
      </c>
      <c r="E38" s="32"/>
      <c r="F38" s="104">
        <f t="shared" si="4"/>
        <v>26404</v>
      </c>
      <c r="G38" s="104">
        <f t="shared" si="4"/>
        <v>26404</v>
      </c>
      <c r="H38" s="104">
        <f>H39</f>
        <v>26404</v>
      </c>
    </row>
    <row r="39" spans="1:8" ht="41.25" customHeight="1">
      <c r="A39" s="28">
        <v>29</v>
      </c>
      <c r="B39" s="46" t="s">
        <v>211</v>
      </c>
      <c r="C39" s="78">
        <v>8110082090</v>
      </c>
      <c r="D39" s="28">
        <v>540</v>
      </c>
      <c r="E39" s="32" t="s">
        <v>189</v>
      </c>
      <c r="F39" s="104">
        <f t="shared" si="4"/>
        <v>26404</v>
      </c>
      <c r="G39" s="104">
        <f t="shared" si="4"/>
        <v>26404</v>
      </c>
      <c r="H39" s="104">
        <f>H40</f>
        <v>26404</v>
      </c>
    </row>
    <row r="40" spans="1:8" ht="51.75" customHeight="1">
      <c r="A40" s="28">
        <v>30</v>
      </c>
      <c r="B40" s="46" t="s">
        <v>212</v>
      </c>
      <c r="C40" s="78">
        <v>8110082090</v>
      </c>
      <c r="D40" s="28">
        <v>540</v>
      </c>
      <c r="E40" s="32" t="s">
        <v>190</v>
      </c>
      <c r="F40" s="104">
        <f>'прил 6 ведом'!G108</f>
        <v>26404</v>
      </c>
      <c r="G40" s="104">
        <v>26404</v>
      </c>
      <c r="H40" s="104">
        <v>26404</v>
      </c>
    </row>
    <row r="41" spans="1:8" ht="60.75" customHeight="1">
      <c r="A41" s="28">
        <v>31</v>
      </c>
      <c r="B41" s="55" t="s">
        <v>280</v>
      </c>
      <c r="C41" s="82">
        <v>200000000</v>
      </c>
      <c r="D41" s="56"/>
      <c r="E41" s="56"/>
      <c r="F41" s="108">
        <f aca="true" t="shared" si="5" ref="F41:H43">F42</f>
        <v>1299870</v>
      </c>
      <c r="G41" s="108">
        <f t="shared" si="5"/>
        <v>1282290</v>
      </c>
      <c r="H41" s="108">
        <f t="shared" si="5"/>
        <v>1282290</v>
      </c>
    </row>
    <row r="42" spans="1:8" ht="38.25" customHeight="1">
      <c r="A42" s="39">
        <v>32</v>
      </c>
      <c r="B42" s="55" t="s">
        <v>281</v>
      </c>
      <c r="C42" s="79">
        <v>220000000</v>
      </c>
      <c r="D42" s="36"/>
      <c r="E42" s="36"/>
      <c r="F42" s="103">
        <f t="shared" si="5"/>
        <v>1299870</v>
      </c>
      <c r="G42" s="103">
        <f t="shared" si="5"/>
        <v>1282290</v>
      </c>
      <c r="H42" s="103">
        <f t="shared" si="5"/>
        <v>1282290</v>
      </c>
    </row>
    <row r="43" spans="1:8" ht="195.75" customHeight="1">
      <c r="A43" s="39">
        <v>33</v>
      </c>
      <c r="B43" s="34" t="s">
        <v>378</v>
      </c>
      <c r="C43" s="79">
        <v>220082060</v>
      </c>
      <c r="D43" s="36"/>
      <c r="E43" s="36"/>
      <c r="F43" s="103">
        <f t="shared" si="5"/>
        <v>1299870</v>
      </c>
      <c r="G43" s="103">
        <f t="shared" si="5"/>
        <v>1282290</v>
      </c>
      <c r="H43" s="103">
        <f t="shared" si="5"/>
        <v>1282290</v>
      </c>
    </row>
    <row r="44" spans="1:8" ht="19.5" customHeight="1">
      <c r="A44" s="39">
        <v>34</v>
      </c>
      <c r="B44" s="34" t="s">
        <v>193</v>
      </c>
      <c r="C44" s="79">
        <v>220082060</v>
      </c>
      <c r="D44" s="36" t="s">
        <v>192</v>
      </c>
      <c r="E44" s="36"/>
      <c r="F44" s="103">
        <f aca="true" t="shared" si="6" ref="F44:G46">F45</f>
        <v>1299870</v>
      </c>
      <c r="G44" s="103">
        <f t="shared" si="6"/>
        <v>1282290</v>
      </c>
      <c r="H44" s="103">
        <f>H45</f>
        <v>1282290</v>
      </c>
    </row>
    <row r="45" spans="1:8" ht="16.5" customHeight="1">
      <c r="A45" s="39">
        <v>35</v>
      </c>
      <c r="B45" s="40" t="s">
        <v>57</v>
      </c>
      <c r="C45" s="79">
        <v>220082060</v>
      </c>
      <c r="D45" s="36" t="s">
        <v>191</v>
      </c>
      <c r="E45" s="36"/>
      <c r="F45" s="103">
        <f t="shared" si="6"/>
        <v>1299870</v>
      </c>
      <c r="G45" s="103">
        <f t="shared" si="6"/>
        <v>1282290</v>
      </c>
      <c r="H45" s="103">
        <f>H46</f>
        <v>1282290</v>
      </c>
    </row>
    <row r="46" spans="1:8" ht="16.5" customHeight="1">
      <c r="A46" s="39">
        <v>36</v>
      </c>
      <c r="B46" s="34" t="s">
        <v>100</v>
      </c>
      <c r="C46" s="79">
        <v>220082060</v>
      </c>
      <c r="D46" s="36" t="s">
        <v>191</v>
      </c>
      <c r="E46" s="36" t="s">
        <v>87</v>
      </c>
      <c r="F46" s="103">
        <f t="shared" si="6"/>
        <v>1299870</v>
      </c>
      <c r="G46" s="103">
        <f t="shared" si="6"/>
        <v>1282290</v>
      </c>
      <c r="H46" s="103">
        <f>H47</f>
        <v>1282290</v>
      </c>
    </row>
    <row r="47" spans="1:8" ht="16.5" customHeight="1">
      <c r="A47" s="39">
        <v>37</v>
      </c>
      <c r="B47" s="34" t="s">
        <v>80</v>
      </c>
      <c r="C47" s="79">
        <v>220082060</v>
      </c>
      <c r="D47" s="36" t="s">
        <v>191</v>
      </c>
      <c r="E47" s="36" t="s">
        <v>88</v>
      </c>
      <c r="F47" s="103">
        <f>'прил 6 ведом'!G94</f>
        <v>1299870</v>
      </c>
      <c r="G47" s="103">
        <v>1282290</v>
      </c>
      <c r="H47" s="103">
        <v>1282290</v>
      </c>
    </row>
    <row r="48" spans="1:8" ht="55.5" customHeight="1">
      <c r="A48" s="39">
        <v>38</v>
      </c>
      <c r="B48" s="34" t="s">
        <v>280</v>
      </c>
      <c r="C48" s="79">
        <v>100000000</v>
      </c>
      <c r="D48" s="36"/>
      <c r="E48" s="36"/>
      <c r="F48" s="103">
        <f>F49</f>
        <v>66218</v>
      </c>
      <c r="G48" s="103">
        <f>G51</f>
        <v>66218</v>
      </c>
      <c r="H48" s="103">
        <f aca="true" t="shared" si="7" ref="H48:H53">H49</f>
        <v>66218</v>
      </c>
    </row>
    <row r="49" spans="1:8" ht="27.75" customHeight="1">
      <c r="A49" s="39">
        <v>39</v>
      </c>
      <c r="B49" s="34" t="s">
        <v>281</v>
      </c>
      <c r="C49" s="79">
        <v>140000000</v>
      </c>
      <c r="D49" s="36"/>
      <c r="E49" s="36"/>
      <c r="F49" s="103">
        <f>F51</f>
        <v>66218</v>
      </c>
      <c r="G49" s="103">
        <f>G51</f>
        <v>66218</v>
      </c>
      <c r="H49" s="103">
        <f t="shared" si="7"/>
        <v>66218</v>
      </c>
    </row>
    <row r="50" spans="1:8" ht="221.25" customHeight="1">
      <c r="A50" s="39">
        <v>40</v>
      </c>
      <c r="B50" s="34" t="s">
        <v>285</v>
      </c>
      <c r="C50" s="79">
        <v>140000000</v>
      </c>
      <c r="D50" s="36"/>
      <c r="E50" s="36"/>
      <c r="F50" s="103">
        <f aca="true" t="shared" si="8" ref="F50:G53">F51</f>
        <v>66218</v>
      </c>
      <c r="G50" s="103">
        <f t="shared" si="8"/>
        <v>66218</v>
      </c>
      <c r="H50" s="103">
        <f t="shared" si="7"/>
        <v>66218</v>
      </c>
    </row>
    <row r="51" spans="1:8" ht="16.5" customHeight="1">
      <c r="A51" s="39">
        <v>41</v>
      </c>
      <c r="B51" s="34" t="s">
        <v>193</v>
      </c>
      <c r="C51" s="79">
        <v>140082110</v>
      </c>
      <c r="D51" s="36"/>
      <c r="E51" s="36"/>
      <c r="F51" s="103">
        <f t="shared" si="8"/>
        <v>66218</v>
      </c>
      <c r="G51" s="103">
        <f t="shared" si="8"/>
        <v>66218</v>
      </c>
      <c r="H51" s="103">
        <f t="shared" si="7"/>
        <v>66218</v>
      </c>
    </row>
    <row r="52" spans="1:8" ht="16.5" customHeight="1">
      <c r="A52" s="39">
        <v>42</v>
      </c>
      <c r="B52" s="34" t="s">
        <v>57</v>
      </c>
      <c r="C52" s="79">
        <v>140082110</v>
      </c>
      <c r="D52" s="36"/>
      <c r="E52" s="36"/>
      <c r="F52" s="103">
        <f t="shared" si="8"/>
        <v>66218</v>
      </c>
      <c r="G52" s="103">
        <f t="shared" si="8"/>
        <v>66218</v>
      </c>
      <c r="H52" s="103">
        <f t="shared" si="7"/>
        <v>66218</v>
      </c>
    </row>
    <row r="53" spans="1:8" ht="16.5" customHeight="1">
      <c r="A53" s="39">
        <v>43</v>
      </c>
      <c r="B53" s="34" t="s">
        <v>279</v>
      </c>
      <c r="C53" s="79">
        <v>140082110</v>
      </c>
      <c r="D53" s="36" t="s">
        <v>192</v>
      </c>
      <c r="E53" s="36" t="s">
        <v>286</v>
      </c>
      <c r="F53" s="103">
        <f t="shared" si="8"/>
        <v>66218</v>
      </c>
      <c r="G53" s="103">
        <f t="shared" si="8"/>
        <v>66218</v>
      </c>
      <c r="H53" s="103">
        <f t="shared" si="7"/>
        <v>66218</v>
      </c>
    </row>
    <row r="54" spans="1:8" ht="16.5" customHeight="1">
      <c r="A54" s="39">
        <v>44</v>
      </c>
      <c r="B54" s="34" t="s">
        <v>278</v>
      </c>
      <c r="C54" s="79">
        <v>140082110</v>
      </c>
      <c r="D54" s="36" t="s">
        <v>191</v>
      </c>
      <c r="E54" s="36" t="s">
        <v>277</v>
      </c>
      <c r="F54" s="103">
        <f>'прил 6 ведом'!G101</f>
        <v>66218</v>
      </c>
      <c r="G54" s="103">
        <v>66218</v>
      </c>
      <c r="H54" s="103">
        <v>66218</v>
      </c>
    </row>
    <row r="55" spans="1:8" ht="28.5" customHeight="1">
      <c r="A55" s="39">
        <v>45</v>
      </c>
      <c r="B55" s="58" t="s">
        <v>130</v>
      </c>
      <c r="C55" s="81">
        <v>8100000000</v>
      </c>
      <c r="D55" s="59"/>
      <c r="E55" s="60"/>
      <c r="F55" s="107">
        <f>F56</f>
        <v>2920380.9</v>
      </c>
      <c r="G55" s="107">
        <f>G56</f>
        <v>2957407.58</v>
      </c>
      <c r="H55" s="107">
        <f>H56</f>
        <v>2911923</v>
      </c>
    </row>
    <row r="56" spans="1:8" ht="30.75" customHeight="1">
      <c r="A56" s="39">
        <v>46</v>
      </c>
      <c r="B56" s="31" t="s">
        <v>195</v>
      </c>
      <c r="C56" s="78">
        <v>8110000000</v>
      </c>
      <c r="D56" s="37"/>
      <c r="E56" s="38"/>
      <c r="F56" s="104">
        <v>2920380.9</v>
      </c>
      <c r="G56" s="104">
        <f>G57+G64+G69+G74</f>
        <v>2957407.58</v>
      </c>
      <c r="H56" s="104">
        <f>H57+H64+H69+H74</f>
        <v>2911923</v>
      </c>
    </row>
    <row r="57" spans="1:8" ht="90" customHeight="1">
      <c r="A57" s="39">
        <v>47</v>
      </c>
      <c r="B57" s="27" t="s">
        <v>200</v>
      </c>
      <c r="C57" s="78">
        <v>8110051180</v>
      </c>
      <c r="D57" s="32"/>
      <c r="E57" s="32"/>
      <c r="F57" s="108">
        <f>F58+F62</f>
        <v>44787</v>
      </c>
      <c r="G57" s="108">
        <f>G58+G62</f>
        <v>45484.58</v>
      </c>
      <c r="H57" s="108">
        <f>H58+H62</f>
        <v>0</v>
      </c>
    </row>
    <row r="58" spans="1:8" ht="30.75" customHeight="1">
      <c r="A58" s="39">
        <v>48</v>
      </c>
      <c r="B58" s="31" t="s">
        <v>146</v>
      </c>
      <c r="C58" s="78">
        <v>8110051180</v>
      </c>
      <c r="D58" s="32" t="s">
        <v>15</v>
      </c>
      <c r="E58" s="32"/>
      <c r="F58" s="104">
        <f aca="true" t="shared" si="9" ref="F58:H60">F59</f>
        <v>44787</v>
      </c>
      <c r="G58" s="104">
        <f t="shared" si="9"/>
        <v>45484.58</v>
      </c>
      <c r="H58" s="104">
        <f t="shared" si="9"/>
        <v>0</v>
      </c>
    </row>
    <row r="59" spans="1:8" ht="30.75" customHeight="1">
      <c r="A59" s="39">
        <v>49</v>
      </c>
      <c r="B59" s="31" t="s">
        <v>129</v>
      </c>
      <c r="C59" s="80">
        <v>8110051180</v>
      </c>
      <c r="D59" s="38" t="s">
        <v>143</v>
      </c>
      <c r="E59" s="38"/>
      <c r="F59" s="104">
        <f t="shared" si="9"/>
        <v>44787</v>
      </c>
      <c r="G59" s="104">
        <f t="shared" si="9"/>
        <v>45484.58</v>
      </c>
      <c r="H59" s="104">
        <f t="shared" si="9"/>
        <v>0</v>
      </c>
    </row>
    <row r="60" spans="1:8" ht="18" customHeight="1">
      <c r="A60" s="39">
        <v>50</v>
      </c>
      <c r="B60" s="27" t="s">
        <v>69</v>
      </c>
      <c r="C60" s="80">
        <v>8110051180</v>
      </c>
      <c r="D60" s="38" t="s">
        <v>143</v>
      </c>
      <c r="E60" s="32" t="s">
        <v>71</v>
      </c>
      <c r="F60" s="103">
        <f t="shared" si="9"/>
        <v>44787</v>
      </c>
      <c r="G60" s="104">
        <f t="shared" si="9"/>
        <v>45484.58</v>
      </c>
      <c r="H60" s="104">
        <f t="shared" si="9"/>
        <v>0</v>
      </c>
    </row>
    <row r="61" spans="1:8" ht="18.75" customHeight="1">
      <c r="A61" s="39">
        <v>51</v>
      </c>
      <c r="B61" s="27" t="s">
        <v>70</v>
      </c>
      <c r="C61" s="80">
        <v>8110051180</v>
      </c>
      <c r="D61" s="38" t="s">
        <v>143</v>
      </c>
      <c r="E61" s="32" t="s">
        <v>72</v>
      </c>
      <c r="F61" s="104">
        <f>'прил 6 ведом'!G52</f>
        <v>44787</v>
      </c>
      <c r="G61" s="104">
        <v>45484.58</v>
      </c>
      <c r="H61" s="104">
        <v>0</v>
      </c>
    </row>
    <row r="62" spans="1:8" ht="30.75" customHeight="1">
      <c r="A62" s="39">
        <v>52</v>
      </c>
      <c r="B62" s="31" t="s">
        <v>144</v>
      </c>
      <c r="C62" s="80">
        <v>8110051180</v>
      </c>
      <c r="D62" s="38" t="s">
        <v>145</v>
      </c>
      <c r="E62" s="38"/>
      <c r="F62" s="104">
        <f>F63</f>
        <v>0</v>
      </c>
      <c r="G62" s="104">
        <f>G63</f>
        <v>0</v>
      </c>
      <c r="H62" s="104">
        <f>H63</f>
        <v>0</v>
      </c>
    </row>
    <row r="63" spans="1:8" ht="30.75" customHeight="1">
      <c r="A63" s="39">
        <v>53</v>
      </c>
      <c r="B63" s="31" t="s">
        <v>147</v>
      </c>
      <c r="C63" s="80">
        <v>8110051180</v>
      </c>
      <c r="D63" s="38" t="s">
        <v>148</v>
      </c>
      <c r="E63" s="38"/>
      <c r="F63" s="104">
        <v>0</v>
      </c>
      <c r="G63" s="104">
        <v>0</v>
      </c>
      <c r="H63" s="104">
        <v>0</v>
      </c>
    </row>
    <row r="64" spans="1:8" ht="102" customHeight="1">
      <c r="A64" s="39">
        <v>54</v>
      </c>
      <c r="B64" s="52" t="s">
        <v>199</v>
      </c>
      <c r="C64" s="81">
        <v>8110075140</v>
      </c>
      <c r="D64" s="54"/>
      <c r="E64" s="54"/>
      <c r="F64" s="108">
        <f aca="true" t="shared" si="10" ref="F64:H66">F65</f>
        <v>1042</v>
      </c>
      <c r="G64" s="108">
        <f t="shared" si="10"/>
        <v>1141</v>
      </c>
      <c r="H64" s="108">
        <f t="shared" si="10"/>
        <v>1141</v>
      </c>
    </row>
    <row r="65" spans="1:8" ht="32.25" customHeight="1">
      <c r="A65" s="39">
        <v>55</v>
      </c>
      <c r="B65" s="34" t="s">
        <v>144</v>
      </c>
      <c r="C65" s="79">
        <v>8110075140</v>
      </c>
      <c r="D65" s="36" t="s">
        <v>145</v>
      </c>
      <c r="E65" s="36"/>
      <c r="F65" s="104">
        <f t="shared" si="10"/>
        <v>1042</v>
      </c>
      <c r="G65" s="104">
        <f t="shared" si="10"/>
        <v>1141</v>
      </c>
      <c r="H65" s="104">
        <f t="shared" si="10"/>
        <v>1141</v>
      </c>
    </row>
    <row r="66" spans="1:8" ht="39" customHeight="1">
      <c r="A66" s="39">
        <v>56</v>
      </c>
      <c r="B66" s="34" t="s">
        <v>147</v>
      </c>
      <c r="C66" s="79">
        <v>8110075140</v>
      </c>
      <c r="D66" s="36" t="s">
        <v>148</v>
      </c>
      <c r="E66" s="36"/>
      <c r="F66" s="104">
        <f t="shared" si="10"/>
        <v>1042</v>
      </c>
      <c r="G66" s="104">
        <f t="shared" si="10"/>
        <v>1141</v>
      </c>
      <c r="H66" s="104">
        <f t="shared" si="10"/>
        <v>1141</v>
      </c>
    </row>
    <row r="67" spans="1:8" ht="16.5" customHeight="1">
      <c r="A67" s="39">
        <v>57</v>
      </c>
      <c r="B67" s="27" t="s">
        <v>60</v>
      </c>
      <c r="C67" s="79">
        <v>8110075140</v>
      </c>
      <c r="D67" s="36" t="s">
        <v>148</v>
      </c>
      <c r="E67" s="36" t="s">
        <v>82</v>
      </c>
      <c r="F67" s="104">
        <f>F68</f>
        <v>1042</v>
      </c>
      <c r="G67" s="104">
        <f>G68</f>
        <v>1141</v>
      </c>
      <c r="H67" s="104">
        <f>H68</f>
        <v>1141</v>
      </c>
    </row>
    <row r="68" spans="1:8" ht="20.25" customHeight="1">
      <c r="A68" s="39">
        <v>58</v>
      </c>
      <c r="B68" s="27" t="s">
        <v>68</v>
      </c>
      <c r="C68" s="79">
        <v>8110075140</v>
      </c>
      <c r="D68" s="36" t="s">
        <v>148</v>
      </c>
      <c r="E68" s="32" t="s">
        <v>67</v>
      </c>
      <c r="F68" s="104">
        <f>'прил 6 ведом'!G51</f>
        <v>1042</v>
      </c>
      <c r="G68" s="104">
        <v>1141</v>
      </c>
      <c r="H68" s="104">
        <v>1141</v>
      </c>
    </row>
    <row r="69" spans="1:8" ht="80.25" customHeight="1">
      <c r="A69" s="39">
        <v>59</v>
      </c>
      <c r="B69" s="27" t="s">
        <v>229</v>
      </c>
      <c r="C69" s="78">
        <v>8110080050</v>
      </c>
      <c r="D69" s="32"/>
      <c r="E69" s="32"/>
      <c r="F69" s="108">
        <f aca="true" t="shared" si="11" ref="F69:H72">F70</f>
        <v>1000</v>
      </c>
      <c r="G69" s="108">
        <f t="shared" si="11"/>
        <v>1000</v>
      </c>
      <c r="H69" s="108">
        <f t="shared" si="11"/>
        <v>1000</v>
      </c>
    </row>
    <row r="70" spans="1:8" ht="16.5" customHeight="1">
      <c r="A70" s="39">
        <v>60</v>
      </c>
      <c r="B70" s="27" t="s">
        <v>132</v>
      </c>
      <c r="C70" s="78">
        <v>8110080050</v>
      </c>
      <c r="D70" s="32" t="s">
        <v>133</v>
      </c>
      <c r="E70" s="32"/>
      <c r="F70" s="104">
        <f t="shared" si="11"/>
        <v>1000</v>
      </c>
      <c r="G70" s="104">
        <f t="shared" si="11"/>
        <v>1000</v>
      </c>
      <c r="H70" s="104">
        <f t="shared" si="11"/>
        <v>1000</v>
      </c>
    </row>
    <row r="71" spans="1:8" ht="18" customHeight="1">
      <c r="A71" s="39">
        <v>61</v>
      </c>
      <c r="B71" s="27" t="s">
        <v>14</v>
      </c>
      <c r="C71" s="78">
        <v>8110080050</v>
      </c>
      <c r="D71" s="32" t="s">
        <v>13</v>
      </c>
      <c r="E71" s="32"/>
      <c r="F71" s="104">
        <f t="shared" si="11"/>
        <v>1000</v>
      </c>
      <c r="G71" s="104">
        <f t="shared" si="11"/>
        <v>1000</v>
      </c>
      <c r="H71" s="104">
        <f t="shared" si="11"/>
        <v>1000</v>
      </c>
    </row>
    <row r="72" spans="1:8" ht="16.5" customHeight="1">
      <c r="A72" s="28">
        <v>62</v>
      </c>
      <c r="B72" s="27" t="s">
        <v>60</v>
      </c>
      <c r="C72" s="78">
        <v>8110080050</v>
      </c>
      <c r="D72" s="32" t="s">
        <v>13</v>
      </c>
      <c r="E72" s="32" t="s">
        <v>82</v>
      </c>
      <c r="F72" s="104">
        <f t="shared" si="11"/>
        <v>1000</v>
      </c>
      <c r="G72" s="104">
        <f t="shared" si="11"/>
        <v>1000</v>
      </c>
      <c r="H72" s="104">
        <f t="shared" si="11"/>
        <v>1000</v>
      </c>
    </row>
    <row r="73" spans="1:8" ht="17.25" customHeight="1">
      <c r="A73" s="28">
        <v>63</v>
      </c>
      <c r="B73" s="27" t="s">
        <v>14</v>
      </c>
      <c r="C73" s="78">
        <v>8110080050</v>
      </c>
      <c r="D73" s="35">
        <v>870</v>
      </c>
      <c r="E73" s="36" t="s">
        <v>98</v>
      </c>
      <c r="F73" s="104">
        <v>1000</v>
      </c>
      <c r="G73" s="104">
        <v>1000</v>
      </c>
      <c r="H73" s="104">
        <v>1000</v>
      </c>
    </row>
    <row r="74" spans="1:8" ht="71.25" customHeight="1">
      <c r="A74" s="57">
        <v>64</v>
      </c>
      <c r="B74" s="58" t="s">
        <v>131</v>
      </c>
      <c r="C74" s="81">
        <v>8110080210</v>
      </c>
      <c r="D74" s="53"/>
      <c r="E74" s="54"/>
      <c r="F74" s="107">
        <f>F75+F79+F83</f>
        <v>2849298</v>
      </c>
      <c r="G74" s="107">
        <f>G75+G79+G83</f>
        <v>2909782</v>
      </c>
      <c r="H74" s="107">
        <f>H75+H79+H83</f>
        <v>2909782</v>
      </c>
    </row>
    <row r="75" spans="1:8" ht="80.25" customHeight="1">
      <c r="A75" s="57">
        <v>65</v>
      </c>
      <c r="B75" s="31" t="s">
        <v>146</v>
      </c>
      <c r="C75" s="78">
        <v>8110080210</v>
      </c>
      <c r="D75" s="28">
        <v>100</v>
      </c>
      <c r="E75" s="32"/>
      <c r="F75" s="102">
        <f aca="true" t="shared" si="12" ref="F75:H77">F76</f>
        <v>2082797</v>
      </c>
      <c r="G75" s="102">
        <f t="shared" si="12"/>
        <v>2145281</v>
      </c>
      <c r="H75" s="102">
        <f t="shared" si="12"/>
        <v>2145281</v>
      </c>
    </row>
    <row r="76" spans="1:8" ht="40.5" customHeight="1">
      <c r="A76" s="57">
        <v>66</v>
      </c>
      <c r="B76" s="34" t="s">
        <v>129</v>
      </c>
      <c r="C76" s="79">
        <v>8110080210</v>
      </c>
      <c r="D76" s="35">
        <v>120</v>
      </c>
      <c r="E76" s="36"/>
      <c r="F76" s="103">
        <f>F77</f>
        <v>2082797</v>
      </c>
      <c r="G76" s="103">
        <f>G77</f>
        <v>2145281</v>
      </c>
      <c r="H76" s="103">
        <f>H77</f>
        <v>2145281</v>
      </c>
    </row>
    <row r="77" spans="1:8" ht="14.25" customHeight="1">
      <c r="A77" s="57">
        <v>67</v>
      </c>
      <c r="B77" s="27" t="s">
        <v>60</v>
      </c>
      <c r="C77" s="79">
        <v>8110080210</v>
      </c>
      <c r="D77" s="35">
        <v>120</v>
      </c>
      <c r="E77" s="36" t="s">
        <v>82</v>
      </c>
      <c r="F77" s="103">
        <f t="shared" si="12"/>
        <v>2082797</v>
      </c>
      <c r="G77" s="103">
        <f t="shared" si="12"/>
        <v>2145281</v>
      </c>
      <c r="H77" s="103">
        <f>H78</f>
        <v>2145281</v>
      </c>
    </row>
    <row r="78" spans="1:8" ht="78" customHeight="1">
      <c r="A78" s="57">
        <v>68</v>
      </c>
      <c r="B78" s="31" t="s">
        <v>62</v>
      </c>
      <c r="C78" s="79">
        <v>8110080210</v>
      </c>
      <c r="D78" s="28">
        <v>120</v>
      </c>
      <c r="E78" s="32" t="s">
        <v>84</v>
      </c>
      <c r="F78" s="103">
        <f>'прил 6 ведом'!G25</f>
        <v>2082797</v>
      </c>
      <c r="G78" s="103">
        <v>2145281</v>
      </c>
      <c r="H78" s="103">
        <v>2145281</v>
      </c>
    </row>
    <row r="79" spans="1:8" ht="38.25">
      <c r="A79" s="57">
        <v>69</v>
      </c>
      <c r="B79" s="34" t="s">
        <v>144</v>
      </c>
      <c r="C79" s="79">
        <v>8110080210</v>
      </c>
      <c r="D79" s="35">
        <v>200</v>
      </c>
      <c r="E79" s="36"/>
      <c r="F79" s="103">
        <f aca="true" t="shared" si="13" ref="F79:H80">F80</f>
        <v>761567</v>
      </c>
      <c r="G79" s="103">
        <f t="shared" si="13"/>
        <v>761567</v>
      </c>
      <c r="H79" s="103">
        <f t="shared" si="13"/>
        <v>761567</v>
      </c>
    </row>
    <row r="80" spans="1:8" ht="38.25">
      <c r="A80" s="57">
        <v>70</v>
      </c>
      <c r="B80" s="34" t="s">
        <v>147</v>
      </c>
      <c r="C80" s="79">
        <v>8110080210</v>
      </c>
      <c r="D80" s="35">
        <v>240</v>
      </c>
      <c r="E80" s="36"/>
      <c r="F80" s="103">
        <f>F81</f>
        <v>761567</v>
      </c>
      <c r="G80" s="103">
        <f t="shared" si="13"/>
        <v>761567</v>
      </c>
      <c r="H80" s="103">
        <f t="shared" si="13"/>
        <v>761567</v>
      </c>
    </row>
    <row r="81" spans="1:8" ht="12.75">
      <c r="A81" s="57">
        <v>71</v>
      </c>
      <c r="B81" s="27" t="s">
        <v>60</v>
      </c>
      <c r="C81" s="79">
        <v>8110080210</v>
      </c>
      <c r="D81" s="35">
        <v>240</v>
      </c>
      <c r="E81" s="36" t="s">
        <v>82</v>
      </c>
      <c r="F81" s="106">
        <v>761567</v>
      </c>
      <c r="G81" s="106">
        <v>761567</v>
      </c>
      <c r="H81" s="106">
        <v>761567</v>
      </c>
    </row>
    <row r="82" spans="1:8" ht="78.75" customHeight="1">
      <c r="A82" s="57">
        <v>72</v>
      </c>
      <c r="B82" s="31" t="s">
        <v>62</v>
      </c>
      <c r="C82" s="79">
        <v>8110080210</v>
      </c>
      <c r="D82" s="28">
        <v>240</v>
      </c>
      <c r="E82" s="32" t="s">
        <v>84</v>
      </c>
      <c r="F82" s="103">
        <f>'прил 6 ведом'!G27</f>
        <v>761567</v>
      </c>
      <c r="G82" s="103">
        <f>G81</f>
        <v>761567</v>
      </c>
      <c r="H82" s="103">
        <f>H81</f>
        <v>761567</v>
      </c>
    </row>
    <row r="83" spans="1:8" ht="12.75">
      <c r="A83" s="57">
        <v>73</v>
      </c>
      <c r="B83" s="34" t="s">
        <v>132</v>
      </c>
      <c r="C83" s="79">
        <v>8110080210</v>
      </c>
      <c r="D83" s="35">
        <v>800</v>
      </c>
      <c r="E83" s="36"/>
      <c r="F83" s="103">
        <f>F84</f>
        <v>4934</v>
      </c>
      <c r="G83" s="103">
        <f>G84</f>
        <v>2934</v>
      </c>
      <c r="H83" s="103">
        <f>H84</f>
        <v>2934</v>
      </c>
    </row>
    <row r="84" spans="1:8" ht="25.5">
      <c r="A84" s="86">
        <v>74</v>
      </c>
      <c r="B84" s="34" t="s">
        <v>16</v>
      </c>
      <c r="C84" s="79">
        <v>8110080210</v>
      </c>
      <c r="D84" s="35">
        <v>850</v>
      </c>
      <c r="E84" s="36"/>
      <c r="F84" s="103">
        <f>F85</f>
        <v>4934</v>
      </c>
      <c r="G84" s="103">
        <v>2934</v>
      </c>
      <c r="H84" s="103">
        <v>2934</v>
      </c>
    </row>
    <row r="85" spans="1:8" ht="12.75">
      <c r="A85" s="57">
        <v>75</v>
      </c>
      <c r="B85" s="27" t="s">
        <v>60</v>
      </c>
      <c r="C85" s="79">
        <v>8110080210</v>
      </c>
      <c r="D85" s="35">
        <v>850</v>
      </c>
      <c r="E85" s="36" t="s">
        <v>82</v>
      </c>
      <c r="F85" s="103">
        <f>F86</f>
        <v>4934</v>
      </c>
      <c r="G85" s="103">
        <f>G86</f>
        <v>4934</v>
      </c>
      <c r="H85" s="103">
        <f>H86</f>
        <v>4934</v>
      </c>
    </row>
    <row r="86" spans="1:8" ht="81" customHeight="1">
      <c r="A86" s="57">
        <v>76</v>
      </c>
      <c r="B86" s="31" t="s">
        <v>62</v>
      </c>
      <c r="C86" s="79">
        <v>8110080210</v>
      </c>
      <c r="D86" s="35">
        <v>850</v>
      </c>
      <c r="E86" s="36" t="s">
        <v>84</v>
      </c>
      <c r="F86" s="103">
        <f>'прил 6 ведом'!G29</f>
        <v>4934</v>
      </c>
      <c r="G86" s="103">
        <v>4934</v>
      </c>
      <c r="H86" s="103">
        <v>4934</v>
      </c>
    </row>
    <row r="87" spans="1:8" ht="30" customHeight="1" hidden="1">
      <c r="A87" s="57">
        <v>107</v>
      </c>
      <c r="B87" s="34" t="s">
        <v>144</v>
      </c>
      <c r="C87" s="79">
        <v>8110080850</v>
      </c>
      <c r="D87" s="35">
        <v>200</v>
      </c>
      <c r="E87" s="36"/>
      <c r="F87" s="103" t="e">
        <f>#REF!</f>
        <v>#REF!</v>
      </c>
      <c r="G87" s="103" t="e">
        <f>#REF!</f>
        <v>#REF!</v>
      </c>
      <c r="H87" s="103" t="e">
        <f>#REF!</f>
        <v>#REF!</v>
      </c>
    </row>
    <row r="88" spans="1:8" ht="55.5" customHeight="1">
      <c r="A88" s="28">
        <v>77</v>
      </c>
      <c r="B88" s="58" t="s">
        <v>126</v>
      </c>
      <c r="C88" s="81">
        <v>9100000000</v>
      </c>
      <c r="D88" s="53"/>
      <c r="E88" s="54"/>
      <c r="F88" s="109">
        <f>F89</f>
        <v>940190</v>
      </c>
      <c r="G88" s="109">
        <f>G89</f>
        <v>940190</v>
      </c>
      <c r="H88" s="109">
        <f>H89</f>
        <v>940190</v>
      </c>
    </row>
    <row r="89" spans="1:8" ht="25.5">
      <c r="A89" s="28">
        <v>78</v>
      </c>
      <c r="B89" s="27" t="s">
        <v>127</v>
      </c>
      <c r="C89" s="78">
        <v>9110000000</v>
      </c>
      <c r="D89" s="28"/>
      <c r="E89" s="32"/>
      <c r="F89" s="102">
        <f>F92</f>
        <v>940190</v>
      </c>
      <c r="G89" s="102">
        <f>G92</f>
        <v>940190</v>
      </c>
      <c r="H89" s="102">
        <f>H92</f>
        <v>940190</v>
      </c>
    </row>
    <row r="90" spans="1:8" ht="90" customHeight="1">
      <c r="A90" s="28">
        <v>79</v>
      </c>
      <c r="B90" s="31" t="s">
        <v>128</v>
      </c>
      <c r="C90" s="78">
        <v>9110080210</v>
      </c>
      <c r="D90" s="28"/>
      <c r="E90" s="32"/>
      <c r="F90" s="102">
        <f aca="true" t="shared" si="14" ref="F90:H91">F91</f>
        <v>940190</v>
      </c>
      <c r="G90" s="102">
        <f t="shared" si="14"/>
        <v>940190</v>
      </c>
      <c r="H90" s="102">
        <f t="shared" si="14"/>
        <v>940190</v>
      </c>
    </row>
    <row r="91" spans="1:8" ht="83.25" customHeight="1">
      <c r="A91" s="28">
        <v>80</v>
      </c>
      <c r="B91" s="31" t="s">
        <v>146</v>
      </c>
      <c r="C91" s="78">
        <v>9110080210</v>
      </c>
      <c r="D91" s="28">
        <v>100</v>
      </c>
      <c r="E91" s="32"/>
      <c r="F91" s="102">
        <f t="shared" si="14"/>
        <v>940190</v>
      </c>
      <c r="G91" s="102">
        <f t="shared" si="14"/>
        <v>940190</v>
      </c>
      <c r="H91" s="102">
        <f t="shared" si="14"/>
        <v>940190</v>
      </c>
    </row>
    <row r="92" spans="1:8" ht="38.25">
      <c r="A92" s="28">
        <v>81</v>
      </c>
      <c r="B92" s="34" t="s">
        <v>129</v>
      </c>
      <c r="C92" s="79">
        <v>9110080210</v>
      </c>
      <c r="D92" s="35">
        <v>120</v>
      </c>
      <c r="E92" s="36"/>
      <c r="F92" s="103">
        <f aca="true" t="shared" si="15" ref="F92:H93">F93</f>
        <v>940190</v>
      </c>
      <c r="G92" s="103">
        <f t="shared" si="15"/>
        <v>940190</v>
      </c>
      <c r="H92" s="103">
        <f t="shared" si="15"/>
        <v>940190</v>
      </c>
    </row>
    <row r="93" spans="1:8" ht="12.75">
      <c r="A93" s="57">
        <v>82</v>
      </c>
      <c r="B93" s="27" t="s">
        <v>60</v>
      </c>
      <c r="C93" s="79">
        <v>9110080210</v>
      </c>
      <c r="D93" s="35">
        <v>120</v>
      </c>
      <c r="E93" s="36" t="s">
        <v>82</v>
      </c>
      <c r="F93" s="103">
        <f t="shared" si="15"/>
        <v>940190</v>
      </c>
      <c r="G93" s="103">
        <f t="shared" si="15"/>
        <v>940190</v>
      </c>
      <c r="H93" s="103">
        <f t="shared" si="15"/>
        <v>940190</v>
      </c>
    </row>
    <row r="94" spans="1:8" ht="54.75" customHeight="1">
      <c r="A94" s="28">
        <v>83</v>
      </c>
      <c r="B94" s="31" t="s">
        <v>90</v>
      </c>
      <c r="C94" s="79">
        <v>9110080210</v>
      </c>
      <c r="D94" s="35">
        <v>120</v>
      </c>
      <c r="E94" s="32" t="s">
        <v>83</v>
      </c>
      <c r="F94" s="103">
        <f>'прил 6 ведом'!G19</f>
        <v>940190</v>
      </c>
      <c r="G94" s="103">
        <f>'прил 6 ведом'!H19</f>
        <v>940190</v>
      </c>
      <c r="H94" s="103">
        <v>940190</v>
      </c>
    </row>
    <row r="95" spans="1:9" ht="15">
      <c r="A95" s="28">
        <v>84</v>
      </c>
      <c r="B95" s="27" t="s">
        <v>103</v>
      </c>
      <c r="C95" s="28"/>
      <c r="D95" s="32"/>
      <c r="E95" s="28"/>
      <c r="F95" s="110"/>
      <c r="G95" s="106">
        <f>'прил 6 ведом'!H109</f>
        <v>153897</v>
      </c>
      <c r="H95" s="106">
        <f>'прил 6 ведом'!I109</f>
        <v>307793</v>
      </c>
      <c r="I95" s="20"/>
    </row>
    <row r="96" spans="1:9" ht="15">
      <c r="A96" s="157"/>
      <c r="B96" s="158"/>
      <c r="C96" s="28"/>
      <c r="D96" s="33"/>
      <c r="E96" s="28"/>
      <c r="F96" s="102">
        <f>'прил 6 ведом'!G12</f>
        <v>6155862</v>
      </c>
      <c r="G96" s="102">
        <f>'прил 6 ведом'!H110</f>
        <v>6277881</v>
      </c>
      <c r="H96" s="102">
        <f>'прил 6 ведом'!I110</f>
        <v>6387502</v>
      </c>
      <c r="I96" s="24"/>
    </row>
    <row r="97" ht="12.75">
      <c r="A97" s="85"/>
    </row>
    <row r="98" ht="12.75">
      <c r="A98" s="85"/>
    </row>
  </sheetData>
  <sheetProtection/>
  <mergeCells count="14">
    <mergeCell ref="A96:B96"/>
    <mergeCell ref="F8:F10"/>
    <mergeCell ref="G8:G10"/>
    <mergeCell ref="H8:H10"/>
    <mergeCell ref="E8:E10"/>
    <mergeCell ref="A8:A10"/>
    <mergeCell ref="B8:B10"/>
    <mergeCell ref="C8:C10"/>
    <mergeCell ref="D8:D10"/>
    <mergeCell ref="A1:H1"/>
    <mergeCell ref="A2:H2"/>
    <mergeCell ref="A3:H3"/>
    <mergeCell ref="A7:H7"/>
    <mergeCell ref="A5:H6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Талажанка</cp:lastModifiedBy>
  <cp:lastPrinted>2020-11-02T09:08:35Z</cp:lastPrinted>
  <dcterms:created xsi:type="dcterms:W3CDTF">2010-12-02T07:50:49Z</dcterms:created>
  <dcterms:modified xsi:type="dcterms:W3CDTF">2020-12-11T04:09:46Z</dcterms:modified>
  <cp:category/>
  <cp:version/>
  <cp:contentType/>
  <cp:contentStatus/>
</cp:coreProperties>
</file>