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970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" sheetId="6" r:id="rId6"/>
  </sheets>
  <definedNames>
    <definedName name="_xlnm._FilterDatabase" localSheetId="4" hidden="1">'прил 4 ведом'!$A$12:$I$134</definedName>
    <definedName name="_xlnm._FilterDatabase" localSheetId="5" hidden="1">'Прил 5 ЦСР,ВР'!$A$12:$H$146</definedName>
    <definedName name="_xlnm.Print_Area" localSheetId="3">'прил 3 РП'!$A$1:$F$36</definedName>
    <definedName name="_xlnm.Print_Area" localSheetId="0">'текст'!$A$1:$A$33</definedName>
  </definedNames>
  <calcPr fullCalcOnLoad="1"/>
</workbook>
</file>

<file path=xl/sharedStrings.xml><?xml version="1.0" encoding="utf-8"?>
<sst xmlns="http://schemas.openxmlformats.org/spreadsheetml/2006/main" count="763" uniqueCount="315">
  <si>
    <t xml:space="preserve">                                                    </t>
  </si>
  <si>
    <t xml:space="preserve">       Ведомственная структура расходов бюджета поселения на 2023 год  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</si>
  <si>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</si>
  <si>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</si>
  <si>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</si>
  <si>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</si>
  <si>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</si>
  <si>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</si>
  <si>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</si>
  <si>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2023 год</t>
  </si>
  <si>
    <t>Сумма на 2024 год</t>
  </si>
  <si>
    <t>Сумма на 2025 год</t>
  </si>
  <si>
    <t>Администрация Талажанского сельсовета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</si>
  <si>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</si>
  <si>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</si>
  <si>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</si>
  <si>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</si>
  <si>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</si>
  <si>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</si>
  <si>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</si>
  <si>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</si>
  <si>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</si>
  <si>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</si>
  <si>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</si>
  <si>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отдельных органов местного самоуправления</t>
  </si>
  <si>
    <t>Функционирование администрации Талажанского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</si>
  <si>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</si>
  <si>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</si>
  <si>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</si>
  <si>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</si>
  <si>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</si>
  <si>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</si>
  <si>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</si>
  <si>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</si>
  <si>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800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</si>
  <si>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</si>
  <si>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</si>
  <si>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</si>
  <si>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</si>
  <si>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</si>
  <si>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</si>
  <si>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0110000000</t>
  </si>
  <si>
    <t>Мероприятия в области занятости населения в рамках подпрограммы "Благоустройство территории Талажанского сельсовета "муниципальной программы Создание безопасных и комфортных условий для проживания на территории Талажанского сельсовета"</t>
  </si>
  <si>
    <t>0110081060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</si>
  <si>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</si>
  <si>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</si>
  <si>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</si>
  <si>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</si>
  <si>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</si>
  <si>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0110083090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</si>
  <si>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</si>
  <si>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</si>
  <si>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</si>
  <si>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</si>
  <si>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</si>
  <si>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</si>
  <si>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</si>
  <si>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</si>
  <si>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>0300</t>
  </si>
  <si>
    <t>0310</t>
  </si>
  <si>
    <t>Обеспечение мероприятий по первичным мерам пожарной безопасности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</si>
  <si>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Закупка товаров, работ и услуг для обеспечения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</si>
  <si>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</si>
  <si>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</si>
  <si>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</si>
  <si>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</si>
  <si>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</si>
  <si>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</si>
  <si>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</si>
  <si>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</si>
  <si>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</si>
  <si>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</si>
  <si>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</si>
  <si>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</si>
  <si>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</si>
  <si>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</si>
  <si>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Благоустройство</t>
  </si>
  <si>
    <t>0503</t>
  </si>
  <si>
    <t xml:space="preserve">Подпрограмма  "Благоустройство  территории Талажанского сельсовета" 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</si>
  <si>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</si>
  <si>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Организация и содержание мест захоронения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</si>
  <si>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Иные межбюджетные трансферты                                                        </t>
  </si>
  <si>
    <t>0800</t>
  </si>
  <si>
    <t xml:space="preserve">Культура, кинематография </t>
  </si>
  <si>
    <t>0801</t>
  </si>
  <si>
    <t>Подпрограмма "Прочие мероприятия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</si>
  <si>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</si>
  <si>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</si>
  <si>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</si>
  <si>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</si>
  <si>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</si>
  <si>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</si>
  <si>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</si>
  <si>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</si>
  <si>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</si>
  <si>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</si>
  <si>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</si>
  <si>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</si>
  <si>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</si>
  <si>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</si>
  <si>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</si>
  <si>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Условно утвержденные расходы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</si>
  <si>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</si>
  <si>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к проекту решения Талажанского сельского</t>
  </si>
  <si>
    <t xml:space="preserve">Совета депутатов  от "26".декабря.2022г. №25-110 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</si>
  <si>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бюджета населения на 2023 год и плановый период 2024-2025 годы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</si>
  <si>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</si>
  <si>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</si>
  <si>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Организация и содержание мест захоронения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</si>
  <si>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Прочие мероприятия в области жилищно-комунального хозяйства в рамках подрограммы "Благоустройство територии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</si>
  <si>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</si>
  <si>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</si>
  <si>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Обеспечение пожарной безопасности сельских населенных пунктов</t>
  </si>
  <si>
    <t>01400000000</t>
  </si>
  <si>
    <t xml:space="preserve">Культура, кинематография                                                          </t>
  </si>
  <si>
    <t>Культура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</si>
  <si>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</si>
  <si>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 xml:space="preserve">Межбюджетные трансферты 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</si>
  <si>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</si>
  <si>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Источники внутреннего финансирования дефицита бюджета поселения в 2023 году и плановом периоде 2024-2025 годов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</si>
  <si>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</si>
  <si>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</si>
  <si>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</si>
  <si>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</si>
  <si>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</si>
  <si>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 xml:space="preserve">   2023 год</t>
  </si>
  <si>
    <t xml:space="preserve">  2024 год</t>
  </si>
  <si>
    <t xml:space="preserve">  2025 год</t>
  </si>
  <si>
    <t>834 01 05 00 00 00 0000 000</t>
  </si>
  <si>
    <t>Изменение остатков средств на счетах по учету средств бюджета</t>
  </si>
  <si>
    <t>834 01 05 00 00 00 0000 500</t>
  </si>
  <si>
    <t>Увеличение остатков средств бюджетов</t>
  </si>
  <si>
    <t>834 01 05 02 00 00 0000 500</t>
  </si>
  <si>
    <t>Увеличение прочих остатков средств бюджетов</t>
  </si>
  <si>
    <t>834 01 05 02 01 00 0000 510</t>
  </si>
  <si>
    <t>Увеличение прочих остатков денежных средств бюджетов</t>
  </si>
  <si>
    <t>834 01 05 02 01 10 0000 510</t>
  </si>
  <si>
    <t>Увеличение прочих остатков денежных средств бюджетов поселений</t>
  </si>
  <si>
    <t>834 01 05 00 00 00 0000 600</t>
  </si>
  <si>
    <t>Уменьшение остатков средств бюджетов</t>
  </si>
  <si>
    <t>834 01 05 02 00 00 0000 600</t>
  </si>
  <si>
    <t>Уменьшение прочих остатков  средств бюджетов</t>
  </si>
  <si>
    <t>834 01 05 02 01 00 0000 610</t>
  </si>
  <si>
    <t>Уменьшение прочих остатков  денежных средств бюджетов</t>
  </si>
  <si>
    <t>834 01 05 02 01 10 0000 610</t>
  </si>
  <si>
    <t>Уменьшение остатков денежных средств бюджетов поселений</t>
  </si>
  <si>
    <t xml:space="preserve">             Итого источников финансирования дефицита бюджета</t>
  </si>
  <si>
    <t xml:space="preserve">                        </t>
  </si>
  <si>
    <t>Доходы бюджета поселения на 2023 год и плановый период 2024-2025 годов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</si>
  <si>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</si>
  <si>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Код классификации доходов бюджета</t>
  </si>
  <si>
    <t>Наименование кода классификации доходов бюджета</t>
  </si>
  <si>
    <t>000 1 00 00000 00 0000 000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</si>
  <si>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</si>
  <si>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</si>
  <si>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</si>
  <si>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</si>
  <si>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</si>
  <si>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</si>
  <si>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</si>
  <si>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</si>
  <si>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</si>
  <si>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</si>
  <si>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</si>
  <si>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</si>
  <si>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</si>
  <si>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</si>
  <si>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</si>
  <si>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</si>
  <si>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</si>
  <si>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</si>
  <si>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</si>
  <si>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</si>
  <si>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</si>
  <si>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000 1 06 06000 00 0000 110</t>
  </si>
  <si>
    <t>Земельный налог</t>
  </si>
  <si>
    <t>182 1 06 06040 00 0000 110</t>
  </si>
  <si>
    <t>Земельный налог с физическиз лиц</t>
  </si>
  <si>
    <t>182 1 06 06043 10 0000 110</t>
  </si>
  <si>
    <t>Земельный налог с физических лиц.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</si>
  <si>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</si>
  <si>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</si>
  <si>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</si>
  <si>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</si>
  <si>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</si>
  <si>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</si>
  <si>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</si>
  <si>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</si>
  <si>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</si>
  <si>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</si>
  <si>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834 1 11 05070 00 0000 120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</si>
  <si>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</si>
  <si>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834 1 11 05075 10 0000 120</t>
  </si>
  <si>
    <t>Доходы от сдачи в аренду имущества, составляющего казну сельских поселений (за исключением земельных участков</t>
  </si>
  <si>
    <t xml:space="preserve"> 000 2 00 00000 00 0000 000</t>
  </si>
  <si>
    <t>БЕЗВОЗМЕЗДНЫЕ ПОСТУПЛЕНИЯ</t>
  </si>
  <si>
    <t xml:space="preserve"> 000 2 02 0000 00 0000 000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</si>
  <si>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</si>
  <si>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</si>
  <si>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</si>
  <si>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834 2 02 15001 00 0000 150</t>
  </si>
  <si>
    <t>Дотации на выравнивание бюджетной обеспеченности</t>
  </si>
  <si>
    <t>834 2 02 15001 10 0020 150</t>
  </si>
  <si>
    <t>Дотации бюджетам сельских поселений на выравнивание  бюджетной обеспеченности из районного бюджета за счет субвенции из краевого бюджета</t>
  </si>
  <si>
    <t>000  2 02 30000 00 0000 150</t>
  </si>
  <si>
    <t xml:space="preserve">Субвенции бюджетам субъектов Российской Федерации и муниципальных образований </t>
  </si>
  <si>
    <t>834 2 02 30024 00 0000 150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</si>
  <si>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</si>
  <si>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834 2 02 30024 10 4901 150</t>
  </si>
  <si>
    <t>Субвенции бюджетам сельских поселений на выполнение передаваемых полномочий субъектов Российской Федерации</t>
  </si>
  <si>
    <t>834 2 02 35118 00 0000 150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</si>
  <si>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</si>
  <si>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834 2 02 35118 10 0000 150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</si>
  <si>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</si>
  <si>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</si>
  <si>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834 2 02 49999 00 0000 150</t>
  </si>
  <si>
    <t>Прочие межбюджетные трансферты, передаваемые бюджетам</t>
  </si>
  <si>
    <t>834 2 02 49999 10 0000 150</t>
  </si>
  <si>
    <t>Прочие межбюджетные трансферты, передаваемые бюджетам сельских поселений</t>
  </si>
  <si>
    <t>834 2 02 49999 10 0002 150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</si>
  <si>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</si>
  <si>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       Распределение бюджетных ассигнований по разделам  и подразделам бюджетной классификации расходов бюджетов Российской  Федерации на 2023 год и плановый период 2024-2025 годов</t>
  </si>
  <si>
    <t>Наименование показателя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</si>
  <si>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</si>
  <si>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(дорожный фонд)</t>
  </si>
  <si>
    <t>Культура, кинематография</t>
  </si>
  <si>
    <t>Физическая культура и спорт</t>
  </si>
  <si>
    <t>1100</t>
  </si>
  <si>
    <t xml:space="preserve">Физическая культура </t>
  </si>
  <si>
    <t>1101</t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</si>
  <si>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</si>
  <si>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</si>
  <si>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>к  решению Талажанского сельского</t>
  </si>
  <si>
    <t>Совета депутатов  от 26.12.2022г. № 25-110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</si>
  <si>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2</t>
    </r>
  </si>
  <si>
    <t>к   решению Талажанского сельского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</si>
  <si>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</si>
  <si>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</si>
  <si>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Осуществление расходов, направленных на реализацию мероприятий по поддержке местных инициатив в рамках подпрограммы "Благоустройство территории Талажанского сельсовета" муниципальной программы Талажанскогосельсовета "Создание безопасных и комфортных условий для проживания на территории Талажанского сельсовета"</t>
  </si>
  <si>
    <t>834 2 02 49999 10 7641 150</t>
  </si>
  <si>
    <t>834 2 02 49999 10 7412 150</t>
  </si>
  <si>
    <t>834 2 02 49999 10 2724 150</t>
  </si>
  <si>
    <t>834 1 17 15030 10 0002 150</t>
  </si>
  <si>
    <t>Инициативные платежи, зачисляемые в бюджеты сельских поселений  от физических лиц</t>
  </si>
  <si>
    <t>834 2 02 16001 10 0030 150</t>
  </si>
  <si>
    <t>802 2 02 16001 00 0000 150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</si>
  <si>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</si>
  <si>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</si>
  <si>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ПРОЧИЕ НЕНАЛОГОВЫЕ ДОХОДЫ</t>
  </si>
  <si>
    <t xml:space="preserve">Инициативные платежи, зачисляемые в бюджеты сельских поселений 
</t>
  </si>
  <si>
    <t>834 1 17 15030 10 0000 150</t>
  </si>
  <si>
    <t>Инициативные платежи</t>
  </si>
  <si>
    <t>834 1 17 15000 00 0000 150</t>
  </si>
  <si>
    <t>8341 17 00000 00 0000 000</t>
  </si>
  <si>
    <t>ИТОГО: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</si>
  <si>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</si>
  <si>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Приложение 4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</si>
  <si>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</si>
  <si>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</si>
  <si>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</si>
  <si>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01300S4120</t>
  </si>
  <si>
    <t xml:space="preserve"> Приложение 5</t>
  </si>
  <si>
    <t>01100S6410</t>
  </si>
  <si>
    <t>Мероприятия в области занятости населения в рамках подпрограммы "Благоустройство  территории Талажанского сельсовета" муниципальной программы  "Создание безопасных и комфортных условий для проживания на территории Талажанского сельсовета"</t>
  </si>
  <si>
    <t>ИТОГО</t>
  </si>
  <si>
    <t>Средства на частичную компенсацию расходов на повышение оплаты труда отдельным категориям работников бюджетной сферы по администрации Талажанского сельсовета в рамках непрограмных расходов отдельных органов местного самоуправления</t>
  </si>
  <si>
    <t>Мероприятия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</si>
  <si>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Обеспечение мероприятий по первичным мерам пожарной безопасности в рамках подпрограммы  "Обеспечение безопасности жителей Талажанского сельсовета" муниципальной программы Талажанского  сельсовета "Создание безопасных и комфортных условий для проживания на территории Талажанскогоо сельсовета"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</si>
  <si>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</si>
  <si>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 по администрации Талажанского  сельсовета в рамках непрограмных расходов отдельных органов местного самоуправления</t>
  </si>
  <si>
    <t>Закупки товаров, работ и услуг для обеспечения государственных (муниципальных) нужд</t>
  </si>
  <si>
    <t xml:space="preserve">     РЕШЕНИЕ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</si>
  <si>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</si>
  <si>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</si>
  <si>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</si>
  <si>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мероприятия по развитию добровольной пожарной охраны)</t>
  </si>
  <si>
    <t>Осуществление мероприятий по развитию добровольной пожарной охраны за счет средств краевого бюджета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</si>
  <si>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01300S5100</t>
  </si>
  <si>
    <t>Талажанский сельский Совет депутатов</t>
  </si>
  <si>
    <t>" О внесении изменений в Решение Талажанского сельского Совета депутатов от 26 декабря 2022 года № 25-110 "О  бюджете Талажанского сельсовета на 2023 год и плановый период 2024-2025 годов"</t>
  </si>
  <si>
    <t>Российская Федерация</t>
  </si>
  <si>
    <t xml:space="preserve">Красноярский край </t>
  </si>
  <si>
    <t>Казачинский район</t>
  </si>
  <si>
    <t xml:space="preserve">с. Талажанка </t>
  </si>
  <si>
    <t xml:space="preserve">       статью 1 изложить в следующей редакции:</t>
  </si>
  <si>
    <t>Осуществление (возмещение) расходов на восстановление противопожарной водонапорной башни в с. Талажанка в рамках подпрограммы "Обеспечение безопасности жителей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</si>
  <si>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0130000000</t>
  </si>
  <si>
    <t>Прочие мероприятия по благоустройству и поселений в рамках подпрограммы   "Благоустройство территории Талажанского сельсовета 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</si>
  <si>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Реализация мероприятий по поддержке местных инициатив в рамках подпрограммы "Благоуствойство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</t>
  </si>
  <si>
    <t xml:space="preserve">Осуществление расходов на частичную компенсацию расходов на повышение оплаты труда отдельным категориям работников бюджетной сферы 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</si>
  <si>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"Обеспечение безопасности жителей Талажанского сельсовета"</t>
  </si>
  <si>
    <t>Осущетвление расходов на частичную компенсацию расходов на повышение оплаты труда отдельным категориям работников бюджетной сферы по администрации Талажанского  сельсоветав рамках непрограмных расходов отдельных органов местного самоуправления</t>
  </si>
  <si>
    <t>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</si>
  <si>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ВСЕГО расходов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</si>
  <si>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</si>
  <si>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Резервные фонды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</si>
  <si>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</si>
  <si>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Прочие межбюджетные трансферты общего характера
</t>
  </si>
  <si>
    <t>Доходы бюджета поселения  2023 года</t>
  </si>
  <si>
    <t>Доходы бюджета поселения  2024 года</t>
  </si>
  <si>
    <t>Доходы бюджета поселения  2025 года</t>
  </si>
  <si>
    <t xml:space="preserve">        1. Внести в решение Талажанского сельсовета Совета депутатов от 26.12.2022 г. № 25-110  "О бюджете Талажанского сельского Совета  на 2023 год и плановый период 2024-2025 годов" следующие изменения:</t>
  </si>
  <si>
    <t xml:space="preserve">     "Статья 1. Основные характеристики бюджета поселения на 2023 год и плановый период 2024-2025 годов</t>
  </si>
  <si>
    <t xml:space="preserve">     приложения № 1-№ 5 изложить в редакции согласно приложений № 1- № 5 к настоящему решению.</t>
  </si>
  <si>
    <t xml:space="preserve">      2. Решение вступает в силу со дня его официального опубликования в газете  «Талажанский вестник» и распространяет свое действие на правоотношения, возникшие с  01 января 2023 года</t>
  </si>
  <si>
    <t xml:space="preserve">    4)  источники внутреннего финансирования дефицита (профицита) бюджета поселения  на 2023 год в сумме  676 384,92 рубля, в 2024-2025 годах в сумме 0,00 рублей ежегодно;согласно приложению 1 к настоящему решению.";</t>
  </si>
  <si>
    <t xml:space="preserve">Председатель Талажанского 
сельского Совета депутатов                                                                                     Рагозина Т.В.
</t>
  </si>
  <si>
    <t>Глава Талажанского сельсовета                                                                               Васильева А.А.</t>
  </si>
  <si>
    <t>1) в пункте 1 статьи 1:</t>
  </si>
  <si>
    <t xml:space="preserve">   в подпункте 2 цифры «8 841 968,92 » заменить цифрами «8 867 268,92»  </t>
  </si>
  <si>
    <t xml:space="preserve"> в подпункте 1 цифры «8 165 584,00 » заменить цифрами «8 190 884,00 »</t>
  </si>
  <si>
    <t>Статья 13. Иные межбюджетные трансферты</t>
  </si>
  <si>
    <t>"20" ноября  2023 г.                                                                                                                                   № 26-32</t>
  </si>
  <si>
    <t>Совета депутатов  от 20.11.2023 г. № 26-32</t>
  </si>
  <si>
    <t>Направить в  2023 году и плановом периоде 2024-2025 годов бюджету Казачинского района иные межбюджетные трансферты на осуществление части полномочий по решению вопросов местного значения: по созданию условий для организации досуга и обеспечения жителей поселения услугами организаций культуры - по 1 649 300,00  рублей ежегодно;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Талажанского сельсовета -   в 2023 году 98 038,65 рублей, в 2024-2025 годах по 68 000,00 рублей,  по внешнему муниципальному финансовому контролю сельских поселений  - по 26 404,00  рублей  ежегодно. Установить, что методика определения объема межбюджетных трансфертов на осуществление части полномочий по решению вопросов местного значения поселения и порядок предоставления иных межбюджетных трансфертов определяется решениями Талажанского сельского Совета депутатов.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</si>
</sst>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  <numFmt numFmtId="180" formatCode="00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"/>
  </numFmts>
  <fonts count="47">
    <font>
      <sz val="10"/>
      <name val="Arial Cyr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4" fontId="3" fillId="32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justify" vertical="top" wrapText="1"/>
    </xf>
    <xf numFmtId="0" fontId="4" fillId="3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vertical="top" wrapText="1"/>
    </xf>
    <xf numFmtId="180" fontId="4" fillId="32" borderId="10" xfId="0" applyNumberFormat="1" applyFont="1" applyFill="1" applyBorder="1" applyAlignment="1">
      <alignment horizontal="center" vertical="top" wrapText="1"/>
    </xf>
    <xf numFmtId="180" fontId="9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" fontId="9" fillId="32" borderId="10" xfId="0" applyNumberFormat="1" applyFont="1" applyFill="1" applyBorder="1" applyAlignment="1">
      <alignment horizontal="right" vertical="top" wrapText="1"/>
    </xf>
    <xf numFmtId="0" fontId="5" fillId="32" borderId="10" xfId="0" applyFont="1" applyFill="1" applyBorder="1" applyAlignment="1">
      <alignment vertical="top" wrapText="1"/>
    </xf>
    <xf numFmtId="180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vertical="top" wrapText="1"/>
    </xf>
    <xf numFmtId="180" fontId="9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4" fillId="32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5" fillId="32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right" vertical="top" wrapText="1"/>
    </xf>
    <xf numFmtId="0" fontId="5" fillId="32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2" fontId="9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4" fontId="3" fillId="32" borderId="14" xfId="0" applyNumberFormat="1" applyFont="1" applyFill="1" applyBorder="1" applyAlignment="1">
      <alignment vertical="top" wrapText="1"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32" borderId="14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49" fontId="3" fillId="33" borderId="13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3" borderId="16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right" vertical="top"/>
    </xf>
    <xf numFmtId="4" fontId="3" fillId="32" borderId="10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4" fontId="2" fillId="32" borderId="10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3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" fontId="3" fillId="32" borderId="0" xfId="0" applyNumberFormat="1" applyFont="1" applyFill="1" applyAlignment="1">
      <alignment vertical="top" wrapText="1"/>
    </xf>
    <xf numFmtId="0" fontId="3" fillId="32" borderId="0" xfId="0" applyFont="1" applyFill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32" borderId="0" xfId="0" applyFont="1" applyFill="1" applyAlignment="1">
      <alignment horizontal="right"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3" fillId="0" borderId="17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32" borderId="0" xfId="0" applyFont="1" applyFill="1" applyAlignment="1">
      <alignment horizontal="right" vertical="top" wrapText="1"/>
    </xf>
    <xf numFmtId="0" fontId="3" fillId="34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7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0" xfId="0" applyNumberFormat="1" applyFont="1" applyFill="1" applyAlignment="1">
      <alignment horizontal="right" vertical="top" wrapText="1"/>
    </xf>
    <xf numFmtId="4" fontId="3" fillId="0" borderId="0" xfId="0" applyNumberFormat="1" applyFont="1" applyFill="1" applyAlignment="1">
      <alignment horizontal="center" vertical="top" wrapText="1"/>
    </xf>
    <xf numFmtId="4" fontId="3" fillId="34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5" fillId="32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workbookViewId="0" topLeftCell="A15">
      <selection activeCell="A26" sqref="A26"/>
    </sheetView>
  </sheetViews>
  <sheetFormatPr defaultColWidth="9.25390625" defaultRowHeight="12.75"/>
  <cols>
    <col min="1" max="1" width="82.25390625" style="112" customWidth="1"/>
    <col min="2" max="16384" width="9.25390625" style="112" customWidth="1"/>
  </cols>
  <sheetData>
    <row r="1" ht="12.75">
      <c r="A1" s="115" t="s">
        <v>280</v>
      </c>
    </row>
    <row r="2" ht="12.75">
      <c r="A2" s="115" t="s">
        <v>281</v>
      </c>
    </row>
    <row r="3" ht="12.75">
      <c r="A3" s="115" t="s">
        <v>282</v>
      </c>
    </row>
    <row r="4" ht="12.75">
      <c r="A4" s="115" t="s">
        <v>278</v>
      </c>
    </row>
    <row r="5" ht="12.75">
      <c r="A5" s="122" t="s">
        <v>0</v>
      </c>
    </row>
    <row r="6" ht="12.75">
      <c r="A6" s="122" t="s">
        <v>271</v>
      </c>
    </row>
    <row r="7" ht="12.75">
      <c r="A7" s="122"/>
    </row>
    <row r="8" ht="12.75">
      <c r="A8" s="119" t="s">
        <v>283</v>
      </c>
    </row>
    <row r="9" ht="12.75">
      <c r="A9" s="119" t="s">
        <v>312</v>
      </c>
    </row>
    <row r="10" ht="12.75">
      <c r="A10" s="114"/>
    </row>
    <row r="11" ht="38.25">
      <c r="A11" s="115" t="s">
        <v>279</v>
      </c>
    </row>
    <row r="12" ht="12.75">
      <c r="A12" s="115"/>
    </row>
    <row r="13" ht="12.75">
      <c r="A13" s="117"/>
    </row>
    <row r="14" ht="38.25">
      <c r="A14" s="112" t="s">
        <v>301</v>
      </c>
    </row>
    <row r="16" ht="12.75">
      <c r="A16" s="112" t="s">
        <v>284</v>
      </c>
    </row>
    <row r="18" ht="25.5">
      <c r="A18" s="30" t="s">
        <v>302</v>
      </c>
    </row>
    <row r="19" ht="12.75">
      <c r="A19" s="34" t="s">
        <v>308</v>
      </c>
    </row>
    <row r="20" ht="12.75">
      <c r="A20" s="34" t="s">
        <v>310</v>
      </c>
    </row>
    <row r="21" ht="12.75">
      <c r="A21" s="112" t="s">
        <v>309</v>
      </c>
    </row>
    <row r="22" ht="38.25">
      <c r="A22" s="34" t="s">
        <v>305</v>
      </c>
    </row>
    <row r="23" ht="12.75">
      <c r="A23" s="34"/>
    </row>
    <row r="24" ht="25.5">
      <c r="A24" s="112" t="s">
        <v>303</v>
      </c>
    </row>
    <row r="25" ht="12.75">
      <c r="A25" s="34" t="s">
        <v>311</v>
      </c>
    </row>
    <row r="26" ht="153">
      <c r="A26" s="34" t="s">
        <v>314</v>
      </c>
    </row>
    <row r="27" ht="39" customHeight="1">
      <c r="A27" s="152" t="s">
        <v>304</v>
      </c>
    </row>
    <row r="28" ht="12.75">
      <c r="A28" s="30"/>
    </row>
    <row r="29" ht="12.75">
      <c r="A29" s="30"/>
    </row>
    <row r="31" ht="38.25">
      <c r="A31" s="123" t="s">
        <v>306</v>
      </c>
    </row>
    <row r="32" ht="12.75">
      <c r="A32" s="123"/>
    </row>
    <row r="33" ht="12.75">
      <c r="A33" s="112" t="s">
        <v>307</v>
      </c>
    </row>
  </sheetData>
  <sheetProtection/>
  <printOptions/>
  <pageMargins left="0.984251968503937" right="0.7480314960629921" top="0.3937007874015748" bottom="0.5905511811023623" header="0.5118110236220472" footer="0.5118110236220472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A3" sqref="A3:F3"/>
    </sheetView>
  </sheetViews>
  <sheetFormatPr defaultColWidth="9.25390625" defaultRowHeight="12.75"/>
  <cols>
    <col min="1" max="1" width="5.25390625" style="10" customWidth="1"/>
    <col min="2" max="2" width="27.375" style="10" customWidth="1"/>
    <col min="3" max="3" width="64.875" style="10" customWidth="1"/>
    <col min="4" max="6" width="14.25390625" style="10" customWidth="1"/>
    <col min="7" max="16384" width="9.25390625" style="10" customWidth="1"/>
  </cols>
  <sheetData>
    <row r="1" spans="1:6" ht="12.75">
      <c r="A1" s="155" t="s">
        <v>118</v>
      </c>
      <c r="B1" s="155"/>
      <c r="C1" s="155"/>
      <c r="D1" s="155"/>
      <c r="E1" s="155"/>
      <c r="F1" s="155"/>
    </row>
    <row r="2" spans="1:6" ht="12.75">
      <c r="A2" s="155" t="s">
        <v>235</v>
      </c>
      <c r="B2" s="155"/>
      <c r="C2" s="155"/>
      <c r="D2" s="155"/>
      <c r="E2" s="155"/>
      <c r="F2" s="155"/>
    </row>
    <row r="3" spans="1:6" ht="12.75">
      <c r="A3" s="157" t="s">
        <v>313</v>
      </c>
      <c r="B3" s="157"/>
      <c r="C3" s="157"/>
      <c r="D3" s="157"/>
      <c r="E3" s="157"/>
      <c r="F3" s="157"/>
    </row>
    <row r="4" spans="1:6" ht="12.75">
      <c r="A4" s="151"/>
      <c r="B4" s="151"/>
      <c r="C4" s="151"/>
      <c r="D4" s="151"/>
      <c r="E4" s="151"/>
      <c r="F4" s="151"/>
    </row>
    <row r="5" spans="1:6" ht="12.75">
      <c r="A5" s="155" t="s">
        <v>118</v>
      </c>
      <c r="B5" s="155"/>
      <c r="C5" s="155"/>
      <c r="D5" s="155"/>
      <c r="E5" s="155"/>
      <c r="F5" s="155"/>
    </row>
    <row r="6" spans="1:6" ht="12.75">
      <c r="A6" s="155" t="s">
        <v>232</v>
      </c>
      <c r="B6" s="155"/>
      <c r="C6" s="155"/>
      <c r="D6" s="155"/>
      <c r="E6" s="155"/>
      <c r="F6" s="155"/>
    </row>
    <row r="7" spans="1:6" ht="12.75">
      <c r="A7" s="155" t="s">
        <v>233</v>
      </c>
      <c r="B7" s="155"/>
      <c r="C7" s="155"/>
      <c r="D7" s="155"/>
      <c r="E7" s="155"/>
      <c r="F7" s="155"/>
    </row>
    <row r="8" ht="12.75">
      <c r="A8" s="13"/>
    </row>
    <row r="9" spans="1:6" s="14" customFormat="1" ht="12.75">
      <c r="A9" s="156" t="s">
        <v>119</v>
      </c>
      <c r="B9" s="156"/>
      <c r="C9" s="156"/>
      <c r="D9" s="156"/>
      <c r="E9" s="156"/>
      <c r="F9" s="156"/>
    </row>
    <row r="10" spans="1:4" ht="12.75">
      <c r="A10" s="156"/>
      <c r="B10" s="156"/>
      <c r="C10" s="156"/>
      <c r="D10" s="156"/>
    </row>
    <row r="11" spans="1:6" ht="12.75">
      <c r="A11" s="15" t="s">
        <v>120</v>
      </c>
      <c r="B11" s="31"/>
      <c r="C11" s="155" t="s">
        <v>2</v>
      </c>
      <c r="D11" s="155"/>
      <c r="E11" s="155"/>
      <c r="F11" s="155"/>
    </row>
    <row r="12" spans="1:6" s="91" customFormat="1" ht="31.5" customHeight="1">
      <c r="A12" s="154" t="s">
        <v>121</v>
      </c>
      <c r="B12" s="154" t="s">
        <v>122</v>
      </c>
      <c r="C12" s="154" t="s">
        <v>123</v>
      </c>
      <c r="D12" s="154" t="s">
        <v>124</v>
      </c>
      <c r="E12" s="154"/>
      <c r="F12" s="154"/>
    </row>
    <row r="13" spans="1:6" s="91" customFormat="1" ht="31.5" customHeight="1">
      <c r="A13" s="154"/>
      <c r="B13" s="154"/>
      <c r="C13" s="154"/>
      <c r="D13" s="6" t="s">
        <v>125</v>
      </c>
      <c r="E13" s="6" t="s">
        <v>126</v>
      </c>
      <c r="F13" s="6" t="s">
        <v>127</v>
      </c>
    </row>
    <row r="14" spans="1:6" ht="12.75">
      <c r="A14" s="2"/>
      <c r="B14" s="2">
        <v>1</v>
      </c>
      <c r="C14" s="2">
        <v>2</v>
      </c>
      <c r="D14" s="2">
        <v>3</v>
      </c>
      <c r="E14" s="2">
        <v>4</v>
      </c>
      <c r="F14" s="2">
        <v>5</v>
      </c>
    </row>
    <row r="15" spans="1:6" ht="12.75">
      <c r="A15" s="2">
        <v>1</v>
      </c>
      <c r="B15" s="2" t="s">
        <v>128</v>
      </c>
      <c r="C15" s="1" t="s">
        <v>129</v>
      </c>
      <c r="D15" s="16">
        <f>D16+D20</f>
        <v>676384.9199999999</v>
      </c>
      <c r="E15" s="16">
        <f>E16+E20</f>
        <v>32172.99999999907</v>
      </c>
      <c r="F15" s="16">
        <f>F16+F20</f>
        <v>32172.99999999907</v>
      </c>
    </row>
    <row r="16" spans="1:6" ht="12.75">
      <c r="A16" s="2">
        <v>2</v>
      </c>
      <c r="B16" s="2" t="s">
        <v>130</v>
      </c>
      <c r="C16" s="1" t="s">
        <v>131</v>
      </c>
      <c r="D16" s="16">
        <f>D17</f>
        <v>-8190884</v>
      </c>
      <c r="E16" s="16">
        <f aca="true" t="shared" si="0" ref="D16:F18">E17</f>
        <v>-7018462</v>
      </c>
      <c r="F16" s="16">
        <f t="shared" si="0"/>
        <v>-7024010</v>
      </c>
    </row>
    <row r="17" spans="1:6" ht="12.75">
      <c r="A17" s="2">
        <v>3</v>
      </c>
      <c r="B17" s="2" t="s">
        <v>132</v>
      </c>
      <c r="C17" s="1" t="s">
        <v>133</v>
      </c>
      <c r="D17" s="16">
        <f t="shared" si="0"/>
        <v>-8190884</v>
      </c>
      <c r="E17" s="16">
        <f t="shared" si="0"/>
        <v>-7018462</v>
      </c>
      <c r="F17" s="16">
        <f t="shared" si="0"/>
        <v>-7024010</v>
      </c>
    </row>
    <row r="18" spans="1:6" ht="12.75">
      <c r="A18" s="2">
        <v>4</v>
      </c>
      <c r="B18" s="2" t="s">
        <v>134</v>
      </c>
      <c r="C18" s="1" t="s">
        <v>135</v>
      </c>
      <c r="D18" s="16">
        <f t="shared" si="0"/>
        <v>-8190884</v>
      </c>
      <c r="E18" s="16">
        <f t="shared" si="0"/>
        <v>-7018462</v>
      </c>
      <c r="F18" s="16">
        <f t="shared" si="0"/>
        <v>-7024010</v>
      </c>
    </row>
    <row r="19" spans="1:6" ht="12.75">
      <c r="A19" s="2">
        <v>5</v>
      </c>
      <c r="B19" s="2" t="s">
        <v>136</v>
      </c>
      <c r="C19" s="3" t="s">
        <v>137</v>
      </c>
      <c r="D19" s="16">
        <f>-'прил 2 доходы'!D61</f>
        <v>-8190884</v>
      </c>
      <c r="E19" s="16">
        <f>-'прил 2 доходы'!E61</f>
        <v>-7018462</v>
      </c>
      <c r="F19" s="16">
        <f>-'прил 2 доходы'!F61</f>
        <v>-7024010</v>
      </c>
    </row>
    <row r="20" spans="1:6" ht="12.75">
      <c r="A20" s="2">
        <v>6</v>
      </c>
      <c r="B20" s="2" t="s">
        <v>138</v>
      </c>
      <c r="C20" s="1" t="s">
        <v>139</v>
      </c>
      <c r="D20" s="16">
        <f aca="true" t="shared" si="1" ref="D20:F22">D21</f>
        <v>8867268.92</v>
      </c>
      <c r="E20" s="16">
        <f t="shared" si="1"/>
        <v>7050634.999999999</v>
      </c>
      <c r="F20" s="16">
        <f t="shared" si="1"/>
        <v>7056182.999999999</v>
      </c>
    </row>
    <row r="21" spans="1:6" ht="12.75">
      <c r="A21" s="2">
        <v>7</v>
      </c>
      <c r="B21" s="2" t="s">
        <v>140</v>
      </c>
      <c r="C21" s="1" t="s">
        <v>141</v>
      </c>
      <c r="D21" s="16">
        <f t="shared" si="1"/>
        <v>8867268.92</v>
      </c>
      <c r="E21" s="16">
        <f t="shared" si="1"/>
        <v>7050634.999999999</v>
      </c>
      <c r="F21" s="16">
        <f t="shared" si="1"/>
        <v>7056182.999999999</v>
      </c>
    </row>
    <row r="22" spans="1:6" ht="12.75">
      <c r="A22" s="2">
        <v>8</v>
      </c>
      <c r="B22" s="2" t="s">
        <v>142</v>
      </c>
      <c r="C22" s="1" t="s">
        <v>143</v>
      </c>
      <c r="D22" s="16">
        <f t="shared" si="1"/>
        <v>8867268.92</v>
      </c>
      <c r="E22" s="16">
        <f t="shared" si="1"/>
        <v>7050634.999999999</v>
      </c>
      <c r="F22" s="16">
        <f t="shared" si="1"/>
        <v>7056182.999999999</v>
      </c>
    </row>
    <row r="23" spans="1:6" ht="12.75">
      <c r="A23" s="2">
        <v>9</v>
      </c>
      <c r="B23" s="2" t="s">
        <v>144</v>
      </c>
      <c r="C23" s="3" t="s">
        <v>145</v>
      </c>
      <c r="D23" s="16">
        <f>'прил 3 РП'!D36</f>
        <v>8867268.92</v>
      </c>
      <c r="E23" s="16">
        <f>'прил 3 РП'!E36</f>
        <v>7050634.999999999</v>
      </c>
      <c r="F23" s="16">
        <f>'прил 3 РП'!F36</f>
        <v>7056182.999999999</v>
      </c>
    </row>
    <row r="24" spans="1:6" s="92" customFormat="1" ht="12.75">
      <c r="A24" s="153" t="s">
        <v>146</v>
      </c>
      <c r="B24" s="153"/>
      <c r="C24" s="153"/>
      <c r="D24" s="26">
        <f>D15</f>
        <v>676384.9199999999</v>
      </c>
      <c r="E24" s="26">
        <f>E15</f>
        <v>32172.99999999907</v>
      </c>
      <c r="F24" s="26">
        <f>F15</f>
        <v>32172.99999999907</v>
      </c>
    </row>
    <row r="25" spans="1:6" ht="12.75">
      <c r="A25" s="10" t="s">
        <v>147</v>
      </c>
      <c r="D25" s="93"/>
      <c r="E25" s="93"/>
      <c r="F25" s="93"/>
    </row>
    <row r="27" spans="3:7" ht="12.75">
      <c r="C27" s="94"/>
      <c r="D27" s="90"/>
      <c r="E27" s="90"/>
      <c r="F27" s="90"/>
      <c r="G27" s="94"/>
    </row>
  </sheetData>
  <sheetProtection/>
  <mergeCells count="14">
    <mergeCell ref="A9:F9"/>
    <mergeCell ref="A1:F1"/>
    <mergeCell ref="A2:F2"/>
    <mergeCell ref="A3:F3"/>
    <mergeCell ref="A24:C24"/>
    <mergeCell ref="A12:A13"/>
    <mergeCell ref="B12:B13"/>
    <mergeCell ref="C12:C13"/>
    <mergeCell ref="A5:F5"/>
    <mergeCell ref="A6:F6"/>
    <mergeCell ref="A7:F7"/>
    <mergeCell ref="A10:D10"/>
    <mergeCell ref="C11:F11"/>
    <mergeCell ref="D12:F12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F11" sqref="F11"/>
    </sheetView>
  </sheetViews>
  <sheetFormatPr defaultColWidth="9.25390625" defaultRowHeight="12.75"/>
  <cols>
    <col min="1" max="1" width="4.00390625" style="10" customWidth="1"/>
    <col min="2" max="2" width="24.375" style="10" customWidth="1"/>
    <col min="3" max="3" width="42.25390625" style="10" customWidth="1"/>
    <col min="4" max="4" width="12.125" style="10" customWidth="1"/>
    <col min="5" max="5" width="11.375" style="97" customWidth="1"/>
    <col min="6" max="6" width="13.00390625" style="97" customWidth="1"/>
    <col min="7" max="7" width="9.25390625" style="10" customWidth="1"/>
    <col min="8" max="8" width="8.25390625" style="10" customWidth="1"/>
    <col min="9" max="16384" width="9.25390625" style="10" customWidth="1"/>
  </cols>
  <sheetData>
    <row r="1" spans="1:6" ht="12.75">
      <c r="A1" s="155" t="s">
        <v>234</v>
      </c>
      <c r="B1" s="155"/>
      <c r="C1" s="155"/>
      <c r="D1" s="155"/>
      <c r="E1" s="155"/>
      <c r="F1" s="155"/>
    </row>
    <row r="2" spans="1:6" ht="12.75">
      <c r="A2" s="155" t="s">
        <v>235</v>
      </c>
      <c r="B2" s="155"/>
      <c r="C2" s="155"/>
      <c r="D2" s="155"/>
      <c r="E2" s="155"/>
      <c r="F2" s="155"/>
    </row>
    <row r="3" spans="1:6" ht="12.75">
      <c r="A3" s="158" t="s">
        <v>313</v>
      </c>
      <c r="B3" s="158"/>
      <c r="C3" s="158"/>
      <c r="D3" s="158"/>
      <c r="E3" s="158"/>
      <c r="F3" s="158"/>
    </row>
    <row r="4" ht="9" customHeight="1"/>
    <row r="5" spans="1:9" ht="12.75">
      <c r="A5" s="155" t="s">
        <v>234</v>
      </c>
      <c r="B5" s="155"/>
      <c r="C5" s="155"/>
      <c r="D5" s="155"/>
      <c r="E5" s="155"/>
      <c r="F5" s="155"/>
      <c r="G5" s="95"/>
      <c r="H5" s="95"/>
      <c r="I5" s="95"/>
    </row>
    <row r="6" spans="1:9" ht="12.75">
      <c r="A6" s="155" t="s">
        <v>232</v>
      </c>
      <c r="B6" s="155"/>
      <c r="C6" s="155"/>
      <c r="D6" s="155"/>
      <c r="E6" s="155"/>
      <c r="F6" s="155"/>
      <c r="G6" s="95"/>
      <c r="H6" s="95"/>
      <c r="I6" s="95"/>
    </row>
    <row r="7" spans="1:9" ht="12.75">
      <c r="A7" s="155" t="s">
        <v>233</v>
      </c>
      <c r="B7" s="155"/>
      <c r="C7" s="155"/>
      <c r="D7" s="155"/>
      <c r="E7" s="155"/>
      <c r="F7" s="155"/>
      <c r="G7" s="95"/>
      <c r="H7" s="95"/>
      <c r="I7" s="95"/>
    </row>
    <row r="9" spans="1:9" ht="12.75">
      <c r="A9" s="161" t="s">
        <v>148</v>
      </c>
      <c r="B9" s="161"/>
      <c r="C9" s="161"/>
      <c r="D9" s="161"/>
      <c r="E9" s="161"/>
      <c r="F9" s="161"/>
      <c r="G9" s="96"/>
      <c r="H9" s="96"/>
      <c r="I9" s="96"/>
    </row>
    <row r="10" spans="1:6" ht="12.75">
      <c r="A10" s="10" t="s">
        <v>149</v>
      </c>
      <c r="D10" s="162" t="s">
        <v>2</v>
      </c>
      <c r="E10" s="162"/>
      <c r="F10" s="162"/>
    </row>
    <row r="11" spans="1:6" s="91" customFormat="1" ht="51">
      <c r="A11" s="86" t="s">
        <v>3</v>
      </c>
      <c r="B11" s="87" t="s">
        <v>150</v>
      </c>
      <c r="C11" s="87" t="s">
        <v>151</v>
      </c>
      <c r="D11" s="86" t="s">
        <v>298</v>
      </c>
      <c r="E11" s="88" t="s">
        <v>299</v>
      </c>
      <c r="F11" s="88" t="s">
        <v>300</v>
      </c>
    </row>
    <row r="12" spans="1:6" s="91" customFormat="1" ht="12.75">
      <c r="A12" s="89"/>
      <c r="B12" s="89">
        <v>1</v>
      </c>
      <c r="C12" s="89">
        <v>2</v>
      </c>
      <c r="D12" s="89">
        <v>3</v>
      </c>
      <c r="E12" s="89">
        <v>4</v>
      </c>
      <c r="F12" s="89">
        <v>5</v>
      </c>
    </row>
    <row r="13" spans="1:6" ht="12.75">
      <c r="A13" s="2">
        <v>1</v>
      </c>
      <c r="B13" s="24" t="s">
        <v>152</v>
      </c>
      <c r="C13" s="25" t="s">
        <v>153</v>
      </c>
      <c r="D13" s="26">
        <f>D14+D17+D23+D27+D32+D37</f>
        <v>189751</v>
      </c>
      <c r="E13" s="27">
        <f>E14+E17+E23+E27+E32</f>
        <v>140834</v>
      </c>
      <c r="F13" s="27">
        <f>F14+F17+F23+F27+F32</f>
        <v>148392</v>
      </c>
    </row>
    <row r="14" spans="1:6" ht="12.75">
      <c r="A14" s="2">
        <v>2</v>
      </c>
      <c r="B14" s="19" t="s">
        <v>154</v>
      </c>
      <c r="C14" s="1" t="s">
        <v>155</v>
      </c>
      <c r="D14" s="17">
        <f aca="true" t="shared" si="0" ref="D14:F15">D15</f>
        <v>30916</v>
      </c>
      <c r="E14" s="32">
        <f t="shared" si="0"/>
        <v>32949</v>
      </c>
      <c r="F14" s="32">
        <f t="shared" si="0"/>
        <v>34707</v>
      </c>
    </row>
    <row r="15" spans="1:6" ht="12.75">
      <c r="A15" s="2">
        <v>3</v>
      </c>
      <c r="B15" s="19" t="s">
        <v>156</v>
      </c>
      <c r="C15" s="1" t="s">
        <v>157</v>
      </c>
      <c r="D15" s="17">
        <f t="shared" si="0"/>
        <v>30916</v>
      </c>
      <c r="E15" s="32">
        <f t="shared" si="0"/>
        <v>32949</v>
      </c>
      <c r="F15" s="32">
        <f t="shared" si="0"/>
        <v>34707</v>
      </c>
    </row>
    <row r="16" spans="1:6" ht="12.75" customHeight="1">
      <c r="A16" s="2">
        <v>4</v>
      </c>
      <c r="B16" s="84" t="s">
        <v>158</v>
      </c>
      <c r="C16" s="84" t="s">
        <v>159</v>
      </c>
      <c r="D16" s="98">
        <v>30916</v>
      </c>
      <c r="E16" s="85">
        <v>32949</v>
      </c>
      <c r="F16" s="85">
        <v>34707</v>
      </c>
    </row>
    <row r="17" spans="1:6" ht="38.25">
      <c r="A17" s="2">
        <v>5</v>
      </c>
      <c r="B17" s="19" t="s">
        <v>160</v>
      </c>
      <c r="C17" s="99" t="s">
        <v>161</v>
      </c>
      <c r="D17" s="17">
        <v>94100</v>
      </c>
      <c r="E17" s="32">
        <v>99500</v>
      </c>
      <c r="F17" s="32">
        <v>105300</v>
      </c>
    </row>
    <row r="18" spans="1:6" ht="38.25">
      <c r="A18" s="2">
        <v>6</v>
      </c>
      <c r="B18" s="19" t="s">
        <v>162</v>
      </c>
      <c r="C18" s="1" t="s">
        <v>163</v>
      </c>
      <c r="D18" s="17">
        <v>94100</v>
      </c>
      <c r="E18" s="32">
        <v>99500</v>
      </c>
      <c r="F18" s="32">
        <v>105300</v>
      </c>
    </row>
    <row r="19" spans="1:6" ht="76.5">
      <c r="A19" s="2">
        <v>7</v>
      </c>
      <c r="B19" s="19" t="s">
        <v>164</v>
      </c>
      <c r="C19" s="100" t="s">
        <v>165</v>
      </c>
      <c r="D19" s="17">
        <v>44600</v>
      </c>
      <c r="E19" s="32">
        <v>47500</v>
      </c>
      <c r="F19" s="32">
        <v>50400</v>
      </c>
    </row>
    <row r="20" spans="1:6" ht="89.25">
      <c r="A20" s="2">
        <v>8</v>
      </c>
      <c r="B20" s="19" t="s">
        <v>166</v>
      </c>
      <c r="C20" s="11" t="s">
        <v>167</v>
      </c>
      <c r="D20" s="17">
        <v>300</v>
      </c>
      <c r="E20" s="32">
        <v>300</v>
      </c>
      <c r="F20" s="32">
        <v>300</v>
      </c>
    </row>
    <row r="21" spans="1:6" ht="76.5">
      <c r="A21" s="2">
        <v>9</v>
      </c>
      <c r="B21" s="19" t="s">
        <v>168</v>
      </c>
      <c r="C21" s="11" t="s">
        <v>169</v>
      </c>
      <c r="D21" s="17">
        <v>55100</v>
      </c>
      <c r="E21" s="32">
        <v>57900</v>
      </c>
      <c r="F21" s="32">
        <v>60800</v>
      </c>
    </row>
    <row r="22" spans="1:6" ht="76.5">
      <c r="A22" s="2">
        <v>10</v>
      </c>
      <c r="B22" s="19" t="s">
        <v>170</v>
      </c>
      <c r="C22" s="11" t="s">
        <v>171</v>
      </c>
      <c r="D22" s="17">
        <v>-5900</v>
      </c>
      <c r="E22" s="32">
        <v>-6200</v>
      </c>
      <c r="F22" s="32">
        <v>-6200</v>
      </c>
    </row>
    <row r="23" spans="1:6" ht="12.75">
      <c r="A23" s="2">
        <v>11</v>
      </c>
      <c r="B23" s="19" t="s">
        <v>172</v>
      </c>
      <c r="C23" s="1" t="s">
        <v>173</v>
      </c>
      <c r="D23" s="17">
        <f aca="true" t="shared" si="1" ref="D23:F24">D24</f>
        <v>6165</v>
      </c>
      <c r="E23" s="17">
        <f t="shared" si="1"/>
        <v>6165</v>
      </c>
      <c r="F23" s="17">
        <f t="shared" si="1"/>
        <v>6165</v>
      </c>
    </row>
    <row r="24" spans="1:6" ht="12.75">
      <c r="A24" s="2">
        <v>12</v>
      </c>
      <c r="B24" s="19" t="s">
        <v>174</v>
      </c>
      <c r="C24" s="3" t="s">
        <v>175</v>
      </c>
      <c r="D24" s="18">
        <f t="shared" si="1"/>
        <v>6165</v>
      </c>
      <c r="E24" s="18">
        <f t="shared" si="1"/>
        <v>6165</v>
      </c>
      <c r="F24" s="18">
        <f t="shared" si="1"/>
        <v>6165</v>
      </c>
    </row>
    <row r="25" spans="1:6" ht="12.75">
      <c r="A25" s="2">
        <v>13</v>
      </c>
      <c r="B25" s="84" t="s">
        <v>176</v>
      </c>
      <c r="C25" s="84" t="s">
        <v>177</v>
      </c>
      <c r="D25" s="98">
        <v>6165</v>
      </c>
      <c r="E25" s="85">
        <f>E26</f>
        <v>6165</v>
      </c>
      <c r="F25" s="85">
        <f>F26</f>
        <v>6165</v>
      </c>
    </row>
    <row r="26" spans="1:6" ht="12.75" customHeight="1">
      <c r="A26" s="2">
        <v>14</v>
      </c>
      <c r="B26" s="84" t="s">
        <v>178</v>
      </c>
      <c r="C26" s="84" t="s">
        <v>179</v>
      </c>
      <c r="D26" s="98">
        <v>6165</v>
      </c>
      <c r="E26" s="85">
        <v>6165</v>
      </c>
      <c r="F26" s="85">
        <v>6165</v>
      </c>
    </row>
    <row r="27" spans="1:6" ht="12.75">
      <c r="A27" s="2">
        <v>15</v>
      </c>
      <c r="B27" s="19" t="s">
        <v>180</v>
      </c>
      <c r="C27" s="1" t="s">
        <v>181</v>
      </c>
      <c r="D27" s="17">
        <f aca="true" t="shared" si="2" ref="D27:F28">D28</f>
        <v>2000</v>
      </c>
      <c r="E27" s="32">
        <f t="shared" si="2"/>
        <v>2000</v>
      </c>
      <c r="F27" s="32">
        <f t="shared" si="2"/>
        <v>2000</v>
      </c>
    </row>
    <row r="28" spans="1:6" ht="51">
      <c r="A28" s="2">
        <v>16</v>
      </c>
      <c r="B28" s="19" t="s">
        <v>182</v>
      </c>
      <c r="C28" s="3" t="s">
        <v>183</v>
      </c>
      <c r="D28" s="17">
        <f t="shared" si="2"/>
        <v>2000</v>
      </c>
      <c r="E28" s="32">
        <f t="shared" si="2"/>
        <v>2000</v>
      </c>
      <c r="F28" s="32">
        <f t="shared" si="2"/>
        <v>2000</v>
      </c>
    </row>
    <row r="29" spans="1:6" ht="76.5">
      <c r="A29" s="2">
        <v>17</v>
      </c>
      <c r="B29" s="19" t="s">
        <v>184</v>
      </c>
      <c r="C29" s="3" t="s">
        <v>185</v>
      </c>
      <c r="D29" s="17">
        <v>2000</v>
      </c>
      <c r="E29" s="32">
        <v>2000</v>
      </c>
      <c r="F29" s="32">
        <v>2000</v>
      </c>
    </row>
    <row r="30" spans="1:6" ht="38.25">
      <c r="A30" s="2">
        <v>18</v>
      </c>
      <c r="B30" s="19" t="s">
        <v>186</v>
      </c>
      <c r="C30" s="1" t="s">
        <v>187</v>
      </c>
      <c r="D30" s="17">
        <f>D31</f>
        <v>220</v>
      </c>
      <c r="E30" s="32">
        <v>220</v>
      </c>
      <c r="F30" s="32">
        <v>220</v>
      </c>
    </row>
    <row r="31" spans="1:6" ht="89.25">
      <c r="A31" s="2">
        <v>19</v>
      </c>
      <c r="B31" s="19" t="s">
        <v>188</v>
      </c>
      <c r="C31" s="1" t="s">
        <v>189</v>
      </c>
      <c r="D31" s="18">
        <v>220</v>
      </c>
      <c r="E31" s="28">
        <v>220</v>
      </c>
      <c r="F31" s="28">
        <v>220</v>
      </c>
    </row>
    <row r="32" spans="1:6" ht="51">
      <c r="A32" s="2">
        <v>20</v>
      </c>
      <c r="B32" s="19" t="s">
        <v>190</v>
      </c>
      <c r="C32" s="12" t="s">
        <v>191</v>
      </c>
      <c r="D32" s="17">
        <v>220</v>
      </c>
      <c r="E32" s="32">
        <v>220</v>
      </c>
      <c r="F32" s="32">
        <v>220</v>
      </c>
    </row>
    <row r="33" spans="1:6" ht="38.25">
      <c r="A33" s="2">
        <v>21</v>
      </c>
      <c r="B33" s="19" t="s">
        <v>192</v>
      </c>
      <c r="C33" s="12" t="s">
        <v>193</v>
      </c>
      <c r="D33" s="17">
        <v>220</v>
      </c>
      <c r="E33" s="32">
        <v>220</v>
      </c>
      <c r="F33" s="32">
        <v>220</v>
      </c>
    </row>
    <row r="34" spans="1:6" ht="12.75">
      <c r="A34" s="2">
        <v>22</v>
      </c>
      <c r="B34" s="21" t="s">
        <v>253</v>
      </c>
      <c r="C34" s="22" t="s">
        <v>248</v>
      </c>
      <c r="D34" s="23">
        <f>D35</f>
        <v>56350</v>
      </c>
      <c r="E34" s="27">
        <v>0</v>
      </c>
      <c r="F34" s="27">
        <v>0</v>
      </c>
    </row>
    <row r="35" spans="1:6" ht="12.75">
      <c r="A35" s="2">
        <v>23</v>
      </c>
      <c r="B35" s="20" t="s">
        <v>252</v>
      </c>
      <c r="C35" s="12" t="s">
        <v>251</v>
      </c>
      <c r="D35" s="17">
        <f>D36</f>
        <v>56350</v>
      </c>
      <c r="E35" s="32">
        <v>0</v>
      </c>
      <c r="F35" s="32">
        <v>0</v>
      </c>
    </row>
    <row r="36" spans="1:6" ht="38.25">
      <c r="A36" s="2">
        <v>24</v>
      </c>
      <c r="B36" s="20" t="s">
        <v>250</v>
      </c>
      <c r="C36" s="12" t="s">
        <v>249</v>
      </c>
      <c r="D36" s="17">
        <f>D37</f>
        <v>56350</v>
      </c>
      <c r="E36" s="32">
        <v>0</v>
      </c>
      <c r="F36" s="32">
        <v>0</v>
      </c>
    </row>
    <row r="37" spans="1:6" ht="25.5">
      <c r="A37" s="2">
        <v>25</v>
      </c>
      <c r="B37" s="101" t="s">
        <v>242</v>
      </c>
      <c r="C37" s="102" t="s">
        <v>243</v>
      </c>
      <c r="D37" s="17">
        <v>56350</v>
      </c>
      <c r="E37" s="32">
        <v>0</v>
      </c>
      <c r="F37" s="32">
        <v>0</v>
      </c>
    </row>
    <row r="38" spans="1:6" ht="12.75">
      <c r="A38" s="2">
        <v>26</v>
      </c>
      <c r="B38" s="19" t="s">
        <v>194</v>
      </c>
      <c r="C38" s="1" t="s">
        <v>195</v>
      </c>
      <c r="D38" s="17">
        <f>D39</f>
        <v>8001133</v>
      </c>
      <c r="E38" s="32">
        <f>E39</f>
        <v>6877628</v>
      </c>
      <c r="F38" s="32">
        <f>F39</f>
        <v>6875618</v>
      </c>
    </row>
    <row r="39" spans="1:6" ht="38.25">
      <c r="A39" s="2">
        <v>27</v>
      </c>
      <c r="B39" s="103" t="s">
        <v>196</v>
      </c>
      <c r="C39" s="104" t="s">
        <v>197</v>
      </c>
      <c r="D39" s="17">
        <f>D40+D49+D54+D45</f>
        <v>8001133</v>
      </c>
      <c r="E39" s="32">
        <f>E40+E49+E54</f>
        <v>6877628</v>
      </c>
      <c r="F39" s="32">
        <f>F40+F49+F54</f>
        <v>6875618</v>
      </c>
    </row>
    <row r="40" spans="1:6" ht="25.5">
      <c r="A40" s="2">
        <v>28</v>
      </c>
      <c r="B40" s="105" t="s">
        <v>198</v>
      </c>
      <c r="C40" s="104" t="s">
        <v>199</v>
      </c>
      <c r="D40" s="106">
        <f>D41+D43</f>
        <v>1957784</v>
      </c>
      <c r="E40" s="107">
        <f>E41+E43</f>
        <v>1720321</v>
      </c>
      <c r="F40" s="107">
        <f>F42+F43</f>
        <v>1720321</v>
      </c>
    </row>
    <row r="41" spans="1:6" ht="25.5">
      <c r="A41" s="2">
        <v>29</v>
      </c>
      <c r="B41" s="105" t="s">
        <v>200</v>
      </c>
      <c r="C41" s="104" t="s">
        <v>201</v>
      </c>
      <c r="D41" s="106">
        <f>D42</f>
        <v>1190500</v>
      </c>
      <c r="E41" s="107">
        <f>E42</f>
        <v>953037</v>
      </c>
      <c r="F41" s="107">
        <f>F42</f>
        <v>953037</v>
      </c>
    </row>
    <row r="42" spans="1:6" ht="51">
      <c r="A42" s="2">
        <v>30</v>
      </c>
      <c r="B42" s="108" t="s">
        <v>202</v>
      </c>
      <c r="C42" s="102" t="s">
        <v>203</v>
      </c>
      <c r="D42" s="106">
        <v>1190500</v>
      </c>
      <c r="E42" s="107">
        <v>953037</v>
      </c>
      <c r="F42" s="107">
        <v>953037</v>
      </c>
    </row>
    <row r="43" spans="1:6" ht="51">
      <c r="A43" s="2">
        <v>31</v>
      </c>
      <c r="B43" s="108" t="s">
        <v>245</v>
      </c>
      <c r="C43" s="102" t="s">
        <v>246</v>
      </c>
      <c r="D43" s="106">
        <f>D44</f>
        <v>767284</v>
      </c>
      <c r="E43" s="107">
        <f>E44</f>
        <v>767284</v>
      </c>
      <c r="F43" s="107">
        <f>F44</f>
        <v>767284</v>
      </c>
    </row>
    <row r="44" spans="1:6" ht="38.25">
      <c r="A44" s="2">
        <v>32</v>
      </c>
      <c r="B44" s="5" t="s">
        <v>244</v>
      </c>
      <c r="C44" s="1" t="s">
        <v>247</v>
      </c>
      <c r="D44" s="106">
        <v>767284</v>
      </c>
      <c r="E44" s="107">
        <v>767284</v>
      </c>
      <c r="F44" s="107">
        <v>767284</v>
      </c>
    </row>
    <row r="45" spans="1:6" ht="38.25">
      <c r="A45" s="2">
        <v>33</v>
      </c>
      <c r="B45" s="29">
        <v>8.342022E+19</v>
      </c>
      <c r="C45" s="1" t="s">
        <v>272</v>
      </c>
      <c r="D45" s="106">
        <f>D46</f>
        <v>188350</v>
      </c>
      <c r="E45" s="107">
        <v>0</v>
      </c>
      <c r="F45" s="107">
        <v>0</v>
      </c>
    </row>
    <row r="46" spans="1:6" ht="12.75">
      <c r="A46" s="2">
        <v>34</v>
      </c>
      <c r="B46" s="29">
        <v>8.3420229999E+19</v>
      </c>
      <c r="C46" s="1" t="s">
        <v>273</v>
      </c>
      <c r="D46" s="106">
        <f>D48</f>
        <v>188350</v>
      </c>
      <c r="E46" s="107">
        <v>0</v>
      </c>
      <c r="F46" s="107">
        <v>0</v>
      </c>
    </row>
    <row r="47" spans="1:6" ht="12.75">
      <c r="A47" s="2">
        <v>35</v>
      </c>
      <c r="B47" s="29">
        <v>8.34202299991E+19</v>
      </c>
      <c r="C47" s="1" t="s">
        <v>274</v>
      </c>
      <c r="D47" s="106">
        <f>D48</f>
        <v>188350</v>
      </c>
      <c r="E47" s="107">
        <v>0</v>
      </c>
      <c r="F47" s="107">
        <v>0</v>
      </c>
    </row>
    <row r="48" spans="1:6" ht="38.25">
      <c r="A48" s="2">
        <v>36</v>
      </c>
      <c r="B48" s="29">
        <v>8.34202299991075E+19</v>
      </c>
      <c r="C48" s="1" t="s">
        <v>275</v>
      </c>
      <c r="D48" s="106">
        <v>188350</v>
      </c>
      <c r="E48" s="107">
        <v>0</v>
      </c>
      <c r="F48" s="107">
        <v>0</v>
      </c>
    </row>
    <row r="49" spans="1:6" ht="25.5">
      <c r="A49" s="2">
        <v>37</v>
      </c>
      <c r="B49" s="105" t="s">
        <v>204</v>
      </c>
      <c r="C49" s="104" t="s">
        <v>205</v>
      </c>
      <c r="D49" s="17">
        <f>D50+D52</f>
        <v>66363</v>
      </c>
      <c r="E49" s="32">
        <f>E51+E52</f>
        <v>69207</v>
      </c>
      <c r="F49" s="32">
        <f>F51+F53</f>
        <v>71702</v>
      </c>
    </row>
    <row r="50" spans="1:6" ht="38.25">
      <c r="A50" s="2">
        <v>38</v>
      </c>
      <c r="B50" s="105" t="s">
        <v>206</v>
      </c>
      <c r="C50" s="104" t="s">
        <v>207</v>
      </c>
      <c r="D50" s="17">
        <f>D51</f>
        <v>1430</v>
      </c>
      <c r="E50" s="32">
        <f>E51</f>
        <v>1430</v>
      </c>
      <c r="F50" s="32">
        <f>F51</f>
        <v>1430</v>
      </c>
    </row>
    <row r="51" spans="1:6" ht="38.25">
      <c r="A51" s="2">
        <v>39</v>
      </c>
      <c r="B51" s="105" t="s">
        <v>208</v>
      </c>
      <c r="C51" s="104" t="s">
        <v>209</v>
      </c>
      <c r="D51" s="17">
        <f>'прил 4 ведом'!G57</f>
        <v>1430</v>
      </c>
      <c r="E51" s="32">
        <f>'прил 4 ведом'!H57</f>
        <v>1430</v>
      </c>
      <c r="F51" s="32">
        <f>E51</f>
        <v>1430</v>
      </c>
    </row>
    <row r="52" spans="1:6" ht="38.25">
      <c r="A52" s="2">
        <v>40</v>
      </c>
      <c r="B52" s="105" t="s">
        <v>210</v>
      </c>
      <c r="C52" s="104" t="s">
        <v>211</v>
      </c>
      <c r="D52" s="17">
        <f>D53</f>
        <v>64933</v>
      </c>
      <c r="E52" s="32">
        <f>E53</f>
        <v>67777</v>
      </c>
      <c r="F52" s="32">
        <f>F53</f>
        <v>70272</v>
      </c>
    </row>
    <row r="53" spans="1:6" ht="51">
      <c r="A53" s="2">
        <v>41</v>
      </c>
      <c r="B53" s="105" t="s">
        <v>212</v>
      </c>
      <c r="C53" s="102" t="s">
        <v>213</v>
      </c>
      <c r="D53" s="17">
        <v>64933</v>
      </c>
      <c r="E53" s="32">
        <v>67777</v>
      </c>
      <c r="F53" s="32">
        <v>70272</v>
      </c>
    </row>
    <row r="54" spans="1:6" ht="12.75">
      <c r="A54" s="2">
        <v>42</v>
      </c>
      <c r="B54" s="105" t="s">
        <v>214</v>
      </c>
      <c r="C54" s="104" t="s">
        <v>89</v>
      </c>
      <c r="D54" s="17">
        <f aca="true" t="shared" si="3" ref="D54:F55">D55</f>
        <v>5788636</v>
      </c>
      <c r="E54" s="32">
        <f t="shared" si="3"/>
        <v>5088100</v>
      </c>
      <c r="F54" s="32">
        <f t="shared" si="3"/>
        <v>5083595</v>
      </c>
    </row>
    <row r="55" spans="1:6" ht="25.5">
      <c r="A55" s="2">
        <v>43</v>
      </c>
      <c r="B55" s="105" t="s">
        <v>215</v>
      </c>
      <c r="C55" s="104" t="s">
        <v>216</v>
      </c>
      <c r="D55" s="17">
        <f t="shared" si="3"/>
        <v>5788636</v>
      </c>
      <c r="E55" s="32">
        <f t="shared" si="3"/>
        <v>5088100</v>
      </c>
      <c r="F55" s="32">
        <f t="shared" si="3"/>
        <v>5083595</v>
      </c>
    </row>
    <row r="56" spans="1:6" ht="25.5">
      <c r="A56" s="2">
        <v>44</v>
      </c>
      <c r="B56" s="105" t="s">
        <v>217</v>
      </c>
      <c r="C56" s="102" t="s">
        <v>218</v>
      </c>
      <c r="D56" s="17">
        <f>D57+D58+D59+D60</f>
        <v>5788636</v>
      </c>
      <c r="E56" s="32">
        <f>E57+E59</f>
        <v>5088100</v>
      </c>
      <c r="F56" s="32">
        <f>F57+F59</f>
        <v>5083595</v>
      </c>
    </row>
    <row r="57" spans="1:6" ht="44.25" customHeight="1">
      <c r="A57" s="2">
        <v>45</v>
      </c>
      <c r="B57" s="109" t="s">
        <v>219</v>
      </c>
      <c r="C57" s="102" t="s">
        <v>220</v>
      </c>
      <c r="D57" s="17">
        <v>4869902</v>
      </c>
      <c r="E57" s="32">
        <v>5060732</v>
      </c>
      <c r="F57" s="32">
        <v>5053174</v>
      </c>
    </row>
    <row r="58" spans="1:6" ht="63.75">
      <c r="A58" s="2">
        <v>46</v>
      </c>
      <c r="B58" s="109" t="s">
        <v>241</v>
      </c>
      <c r="C58" s="102" t="s">
        <v>236</v>
      </c>
      <c r="D58" s="17">
        <v>188800</v>
      </c>
      <c r="E58" s="32">
        <v>0</v>
      </c>
      <c r="F58" s="32">
        <v>0</v>
      </c>
    </row>
    <row r="59" spans="1:6" ht="41.25" customHeight="1">
      <c r="A59" s="2">
        <v>47</v>
      </c>
      <c r="B59" s="109" t="s">
        <v>240</v>
      </c>
      <c r="C59" s="102" t="s">
        <v>237</v>
      </c>
      <c r="D59" s="17">
        <v>45684</v>
      </c>
      <c r="E59" s="32">
        <v>27368</v>
      </c>
      <c r="F59" s="32">
        <v>30421</v>
      </c>
    </row>
    <row r="60" spans="1:6" ht="102">
      <c r="A60" s="2">
        <v>48</v>
      </c>
      <c r="B60" s="109" t="s">
        <v>239</v>
      </c>
      <c r="C60" s="102" t="s">
        <v>238</v>
      </c>
      <c r="D60" s="17">
        <v>684250</v>
      </c>
      <c r="E60" s="32">
        <v>0</v>
      </c>
      <c r="F60" s="32">
        <v>0</v>
      </c>
    </row>
    <row r="61" spans="1:6" s="92" customFormat="1" ht="12.75">
      <c r="A61" s="2">
        <v>49</v>
      </c>
      <c r="B61" s="159" t="s">
        <v>254</v>
      </c>
      <c r="C61" s="160"/>
      <c r="D61" s="110">
        <f>D13+D38</f>
        <v>8190884</v>
      </c>
      <c r="E61" s="111">
        <f>E13+E38</f>
        <v>7018462</v>
      </c>
      <c r="F61" s="111">
        <f>F13+F38</f>
        <v>7024010</v>
      </c>
    </row>
  </sheetData>
  <sheetProtection/>
  <mergeCells count="9">
    <mergeCell ref="A1:F1"/>
    <mergeCell ref="A2:F2"/>
    <mergeCell ref="A3:F3"/>
    <mergeCell ref="A5:F5"/>
    <mergeCell ref="B61:C61"/>
    <mergeCell ref="A6:F6"/>
    <mergeCell ref="A7:F7"/>
    <mergeCell ref="A9:F9"/>
    <mergeCell ref="D10:F10"/>
  </mergeCells>
  <printOptions/>
  <pageMargins left="0.7874015748031497" right="0.1968503937007874" top="0.1968503937007874" bottom="0.1968503937007874" header="0.11811023622047245" footer="0.11811023622047245"/>
  <pageSetup fitToHeight="100" fitToWidth="1" horizontalDpi="180" verticalDpi="18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workbookViewId="0" topLeftCell="A1">
      <selection activeCell="A3" sqref="A3:F3"/>
    </sheetView>
  </sheetViews>
  <sheetFormatPr defaultColWidth="9.25390625" defaultRowHeight="12.75"/>
  <cols>
    <col min="1" max="1" width="7.375" style="112" customWidth="1"/>
    <col min="2" max="2" width="65.75390625" style="112" customWidth="1"/>
    <col min="3" max="3" width="11.00390625" style="112" customWidth="1"/>
    <col min="4" max="4" width="14.25390625" style="114" customWidth="1"/>
    <col min="5" max="6" width="12.75390625" style="114" customWidth="1"/>
    <col min="7" max="7" width="9.625" style="112" bestFit="1" customWidth="1"/>
    <col min="8" max="8" width="11.125" style="112" customWidth="1"/>
    <col min="9" max="9" width="12.25390625" style="112" customWidth="1"/>
    <col min="10" max="16384" width="9.25390625" style="112" customWidth="1"/>
  </cols>
  <sheetData>
    <row r="1" spans="1:6" ht="12.75">
      <c r="A1" s="165" t="s">
        <v>255</v>
      </c>
      <c r="B1" s="165"/>
      <c r="C1" s="165"/>
      <c r="D1" s="165"/>
      <c r="E1" s="165"/>
      <c r="F1" s="165"/>
    </row>
    <row r="2" spans="1:6" ht="12.75">
      <c r="A2" s="166" t="s">
        <v>235</v>
      </c>
      <c r="B2" s="166"/>
      <c r="C2" s="166"/>
      <c r="D2" s="166"/>
      <c r="E2" s="166"/>
      <c r="F2" s="166"/>
    </row>
    <row r="3" spans="1:6" ht="12.75">
      <c r="A3" s="167" t="s">
        <v>313</v>
      </c>
      <c r="B3" s="167"/>
      <c r="C3" s="167"/>
      <c r="D3" s="167"/>
      <c r="E3" s="167"/>
      <c r="F3" s="167"/>
    </row>
    <row r="5" spans="1:6" ht="12.75">
      <c r="A5" s="165" t="s">
        <v>255</v>
      </c>
      <c r="B5" s="165"/>
      <c r="C5" s="165"/>
      <c r="D5" s="165"/>
      <c r="E5" s="165"/>
      <c r="F5" s="165"/>
    </row>
    <row r="6" spans="1:6" ht="12.75">
      <c r="A6" s="165" t="s">
        <v>232</v>
      </c>
      <c r="B6" s="165"/>
      <c r="C6" s="165"/>
      <c r="D6" s="165"/>
      <c r="E6" s="165"/>
      <c r="F6" s="165"/>
    </row>
    <row r="7" spans="1:6" ht="12.75">
      <c r="A7" s="165" t="s">
        <v>233</v>
      </c>
      <c r="B7" s="165"/>
      <c r="C7" s="165"/>
      <c r="D7" s="165"/>
      <c r="E7" s="165"/>
      <c r="F7" s="165"/>
    </row>
    <row r="8" ht="11.25" customHeight="1">
      <c r="A8" s="113"/>
    </row>
    <row r="9" spans="1:6" ht="42" customHeight="1">
      <c r="A9" s="163" t="s">
        <v>221</v>
      </c>
      <c r="B9" s="163"/>
      <c r="C9" s="163"/>
      <c r="D9" s="163"/>
      <c r="E9" s="163"/>
      <c r="F9" s="163"/>
    </row>
    <row r="10" spans="1:6" ht="12.75">
      <c r="A10" s="164" t="s">
        <v>2</v>
      </c>
      <c r="B10" s="164"/>
      <c r="C10" s="164"/>
      <c r="D10" s="164"/>
      <c r="E10" s="164"/>
      <c r="F10" s="164"/>
    </row>
    <row r="11" spans="1:6" s="91" customFormat="1" ht="47.25" customHeight="1">
      <c r="A11" s="6" t="s">
        <v>121</v>
      </c>
      <c r="B11" s="6" t="s">
        <v>222</v>
      </c>
      <c r="C11" s="6" t="s">
        <v>6</v>
      </c>
      <c r="D11" s="120" t="s">
        <v>9</v>
      </c>
      <c r="E11" s="120" t="s">
        <v>10</v>
      </c>
      <c r="F11" s="120" t="s">
        <v>11</v>
      </c>
    </row>
    <row r="12" spans="1:6" s="91" customFormat="1" ht="12.75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</row>
    <row r="13" spans="1:6" ht="15" customHeight="1">
      <c r="A13" s="2">
        <v>1</v>
      </c>
      <c r="B13" s="1" t="s">
        <v>13</v>
      </c>
      <c r="C13" s="4" t="s">
        <v>14</v>
      </c>
      <c r="D13" s="32">
        <f>D14+D15+D16+D17</f>
        <v>4820384.27</v>
      </c>
      <c r="E13" s="32">
        <f>E14+E15+E16+E17</f>
        <v>4498458.76</v>
      </c>
      <c r="F13" s="32">
        <f>F14+F15+F16+F17</f>
        <v>4324170.59</v>
      </c>
    </row>
    <row r="14" spans="1:6" ht="33" customHeight="1">
      <c r="A14" s="2">
        <v>2</v>
      </c>
      <c r="B14" s="1" t="s">
        <v>223</v>
      </c>
      <c r="C14" s="4" t="s">
        <v>16</v>
      </c>
      <c r="D14" s="32">
        <f>'прил 4 ведом'!G16</f>
        <v>1067247</v>
      </c>
      <c r="E14" s="32">
        <f>'прил 4 ведом'!H16</f>
        <v>1067247</v>
      </c>
      <c r="F14" s="32">
        <f>'прил 4 ведом'!I16</f>
        <v>1067247</v>
      </c>
    </row>
    <row r="15" spans="1:6" ht="45" customHeight="1">
      <c r="A15" s="2">
        <v>3</v>
      </c>
      <c r="B15" s="1" t="s">
        <v>22</v>
      </c>
      <c r="C15" s="4" t="s">
        <v>23</v>
      </c>
      <c r="D15" s="32">
        <f>'прил 4 ведом'!G22</f>
        <v>2493512.37</v>
      </c>
      <c r="E15" s="32">
        <f>'прил 4 ведом'!H22</f>
        <v>2225793.76</v>
      </c>
      <c r="F15" s="32">
        <f>'прил 4 ведом'!I22</f>
        <v>2051505.59</v>
      </c>
    </row>
    <row r="16" spans="1:6" ht="15.75" customHeight="1">
      <c r="A16" s="2">
        <v>4</v>
      </c>
      <c r="B16" s="1" t="s">
        <v>31</v>
      </c>
      <c r="C16" s="4" t="s">
        <v>32</v>
      </c>
      <c r="D16" s="32">
        <f>'прил 4 ведом'!G40</f>
        <v>1000</v>
      </c>
      <c r="E16" s="32">
        <f>'прил 4 ведом'!H40</f>
        <v>1000</v>
      </c>
      <c r="F16" s="32">
        <f>'прил 4 ведом'!I40</f>
        <v>1000</v>
      </c>
    </row>
    <row r="17" spans="1:9" ht="15.75" customHeight="1">
      <c r="A17" s="2">
        <v>5</v>
      </c>
      <c r="B17" s="1" t="s">
        <v>37</v>
      </c>
      <c r="C17" s="4" t="s">
        <v>38</v>
      </c>
      <c r="D17" s="32">
        <f>'прил 4 ведом'!G41</f>
        <v>1258624.9</v>
      </c>
      <c r="E17" s="32">
        <f>'прил 4 ведом'!H41</f>
        <v>1204418</v>
      </c>
      <c r="F17" s="32">
        <f>'прил 4 ведом'!I41</f>
        <v>1204418</v>
      </c>
      <c r="G17" s="116"/>
      <c r="H17" s="116"/>
      <c r="I17" s="116"/>
    </row>
    <row r="18" spans="1:6" ht="15.75" customHeight="1">
      <c r="A18" s="2">
        <v>6</v>
      </c>
      <c r="B18" s="1" t="s">
        <v>53</v>
      </c>
      <c r="C18" s="4" t="s">
        <v>54</v>
      </c>
      <c r="D18" s="32">
        <f>D19</f>
        <v>64933</v>
      </c>
      <c r="E18" s="32">
        <f>E19</f>
        <v>67777</v>
      </c>
      <c r="F18" s="32">
        <f>F19</f>
        <v>70272</v>
      </c>
    </row>
    <row r="19" spans="1:6" ht="15.75" customHeight="1">
      <c r="A19" s="2">
        <v>7</v>
      </c>
      <c r="B19" s="1" t="s">
        <v>55</v>
      </c>
      <c r="C19" s="4" t="s">
        <v>56</v>
      </c>
      <c r="D19" s="32">
        <f>'прил 4 ведом'!G58</f>
        <v>64933</v>
      </c>
      <c r="E19" s="32">
        <f>'прил 4 ведом'!H58</f>
        <v>67777</v>
      </c>
      <c r="F19" s="32">
        <f>'прил 4 ведом'!I58</f>
        <v>70272</v>
      </c>
    </row>
    <row r="20" spans="1:6" ht="12.75">
      <c r="A20" s="2">
        <v>8</v>
      </c>
      <c r="B20" s="1" t="s">
        <v>268</v>
      </c>
      <c r="C20" s="4" t="s">
        <v>58</v>
      </c>
      <c r="D20" s="32">
        <f>D21</f>
        <v>819684</v>
      </c>
      <c r="E20" s="32">
        <f>E21</f>
        <v>107368</v>
      </c>
      <c r="F20" s="32">
        <f>F21</f>
        <v>110421</v>
      </c>
    </row>
    <row r="21" spans="1:6" ht="25.5">
      <c r="A21" s="2">
        <v>9</v>
      </c>
      <c r="B21" s="1" t="s">
        <v>296</v>
      </c>
      <c r="C21" s="4" t="s">
        <v>59</v>
      </c>
      <c r="D21" s="32">
        <f>'прил 4 ведом'!G67</f>
        <v>819684</v>
      </c>
      <c r="E21" s="32">
        <f>'прил 4 ведом'!H67</f>
        <v>107368</v>
      </c>
      <c r="F21" s="32">
        <f>'прил 4 ведом'!I67</f>
        <v>110421</v>
      </c>
    </row>
    <row r="22" spans="1:6" ht="19.5" customHeight="1">
      <c r="A22" s="2">
        <v>10</v>
      </c>
      <c r="B22" s="1" t="s">
        <v>62</v>
      </c>
      <c r="C22" s="4" t="s">
        <v>63</v>
      </c>
      <c r="D22" s="32">
        <f>D23</f>
        <v>175540</v>
      </c>
      <c r="E22" s="32">
        <f>E23</f>
        <v>89600</v>
      </c>
      <c r="F22" s="32">
        <f>F23</f>
        <v>92200</v>
      </c>
    </row>
    <row r="23" spans="1:6" ht="18.75" customHeight="1">
      <c r="A23" s="2">
        <v>11</v>
      </c>
      <c r="B23" s="1" t="s">
        <v>224</v>
      </c>
      <c r="C23" s="4" t="s">
        <v>65</v>
      </c>
      <c r="D23" s="32">
        <f>'прил 4 ведом'!G83</f>
        <v>175540</v>
      </c>
      <c r="E23" s="32">
        <f>'прил 4 ведом'!H83</f>
        <v>89600</v>
      </c>
      <c r="F23" s="32">
        <f>'прил 4 ведом'!I83</f>
        <v>92200</v>
      </c>
    </row>
    <row r="24" spans="1:6" ht="15.75" customHeight="1">
      <c r="A24" s="2">
        <v>12</v>
      </c>
      <c r="B24" s="1" t="s">
        <v>69</v>
      </c>
      <c r="C24" s="4" t="s">
        <v>70</v>
      </c>
      <c r="D24" s="32">
        <f>D25+D26</f>
        <v>1212985</v>
      </c>
      <c r="E24" s="32">
        <f>E25+E26</f>
        <v>357985</v>
      </c>
      <c r="F24" s="32">
        <f>F25+F26</f>
        <v>357985</v>
      </c>
    </row>
    <row r="25" spans="1:6" ht="15.75" customHeight="1">
      <c r="A25" s="2">
        <v>12</v>
      </c>
      <c r="B25" s="1" t="s">
        <v>71</v>
      </c>
      <c r="C25" s="4" t="s">
        <v>72</v>
      </c>
      <c r="D25" s="32">
        <f>'прил 4 ведом'!G96</f>
        <v>77985</v>
      </c>
      <c r="E25" s="32">
        <f>'прил 4 ведом'!H96</f>
        <v>77985</v>
      </c>
      <c r="F25" s="32">
        <f>'прил 4 ведом'!I96</f>
        <v>77985</v>
      </c>
    </row>
    <row r="26" spans="1:6" ht="15.75" customHeight="1">
      <c r="A26" s="2">
        <v>14</v>
      </c>
      <c r="B26" s="1" t="s">
        <v>76</v>
      </c>
      <c r="C26" s="4" t="s">
        <v>77</v>
      </c>
      <c r="D26" s="32">
        <f>'прил 4 ведом'!G97</f>
        <v>1135000</v>
      </c>
      <c r="E26" s="32">
        <f>'прил 4 ведом'!H97</f>
        <v>280000</v>
      </c>
      <c r="F26" s="32">
        <f>'прил 4 ведом'!I97</f>
        <v>280000</v>
      </c>
    </row>
    <row r="27" spans="1:6" ht="17.25" customHeight="1">
      <c r="A27" s="2">
        <v>15</v>
      </c>
      <c r="B27" s="1" t="s">
        <v>225</v>
      </c>
      <c r="C27" s="4" t="s">
        <v>82</v>
      </c>
      <c r="D27" s="32">
        <f>D28</f>
        <v>1649300</v>
      </c>
      <c r="E27" s="32">
        <f>E28</f>
        <v>1649300</v>
      </c>
      <c r="F27" s="32">
        <f>F28</f>
        <v>1649300</v>
      </c>
    </row>
    <row r="28" spans="1:6" ht="17.25" customHeight="1">
      <c r="A28" s="2">
        <v>16</v>
      </c>
      <c r="B28" s="1" t="s">
        <v>115</v>
      </c>
      <c r="C28" s="4" t="s">
        <v>84</v>
      </c>
      <c r="D28" s="32">
        <f>'прил 4 ведом'!G112</f>
        <v>1649300</v>
      </c>
      <c r="E28" s="32">
        <f>'прил 4 ведом'!H112</f>
        <v>1649300</v>
      </c>
      <c r="F28" s="32">
        <f>'прил 4 ведом'!I112</f>
        <v>1649300</v>
      </c>
    </row>
    <row r="29" spans="1:6" ht="17.25" customHeight="1">
      <c r="A29" s="2">
        <v>17</v>
      </c>
      <c r="B29" s="7" t="s">
        <v>91</v>
      </c>
      <c r="C29" s="4" t="s">
        <v>92</v>
      </c>
      <c r="D29" s="32">
        <f>D30</f>
        <v>98038.65</v>
      </c>
      <c r="E29" s="32">
        <f>E30</f>
        <v>79264.56</v>
      </c>
      <c r="F29" s="32">
        <f>F30</f>
        <v>79264.56</v>
      </c>
    </row>
    <row r="30" spans="1:6" ht="17.25" customHeight="1">
      <c r="A30" s="2">
        <v>18</v>
      </c>
      <c r="B30" s="7" t="s">
        <v>93</v>
      </c>
      <c r="C30" s="4" t="s">
        <v>94</v>
      </c>
      <c r="D30" s="32">
        <f>'прил 4 ведом'!G125</f>
        <v>98038.65</v>
      </c>
      <c r="E30" s="32">
        <f>'прил 4 ведом'!H125</f>
        <v>79264.56</v>
      </c>
      <c r="F30" s="32">
        <f>'прил 4 ведом'!I125</f>
        <v>79264.56</v>
      </c>
    </row>
    <row r="31" spans="1:6" ht="25.5">
      <c r="A31" s="2">
        <v>19</v>
      </c>
      <c r="B31" s="7" t="s">
        <v>97</v>
      </c>
      <c r="C31" s="4" t="s">
        <v>98</v>
      </c>
      <c r="D31" s="32">
        <f>D32</f>
        <v>26404</v>
      </c>
      <c r="E31" s="32">
        <f>E32</f>
        <v>26404</v>
      </c>
      <c r="F31" s="32">
        <f>F32</f>
        <v>26404</v>
      </c>
    </row>
    <row r="32" spans="1:6" ht="30.75" customHeight="1">
      <c r="A32" s="2">
        <v>20</v>
      </c>
      <c r="B32" s="7" t="s">
        <v>297</v>
      </c>
      <c r="C32" s="4" t="s">
        <v>99</v>
      </c>
      <c r="D32" s="32">
        <f>'прил 4 ведом'!G132</f>
        <v>26404</v>
      </c>
      <c r="E32" s="32">
        <f>'прил 4 ведом'!H132</f>
        <v>26404</v>
      </c>
      <c r="F32" s="32">
        <f>'прил 4 ведом'!I132</f>
        <v>26404</v>
      </c>
    </row>
    <row r="33" spans="1:6" ht="12.75" hidden="1">
      <c r="A33" s="2">
        <v>20</v>
      </c>
      <c r="B33" s="7" t="s">
        <v>226</v>
      </c>
      <c r="C33" s="4" t="s">
        <v>227</v>
      </c>
      <c r="D33" s="32">
        <f>D34</f>
        <v>0</v>
      </c>
      <c r="E33" s="32" t="e">
        <f>'прил 4 ведом'!#REF!</f>
        <v>#REF!</v>
      </c>
      <c r="F33" s="32">
        <v>0</v>
      </c>
    </row>
    <row r="34" spans="1:6" ht="12.75" hidden="1">
      <c r="A34" s="2">
        <v>21</v>
      </c>
      <c r="B34" s="7" t="s">
        <v>228</v>
      </c>
      <c r="C34" s="4" t="s">
        <v>229</v>
      </c>
      <c r="D34" s="32">
        <v>0</v>
      </c>
      <c r="E34" s="32" t="e">
        <f>'прил 4 ведом'!#REF!</f>
        <v>#REF!</v>
      </c>
      <c r="F34" s="32">
        <v>0</v>
      </c>
    </row>
    <row r="35" spans="1:6" ht="17.25" customHeight="1">
      <c r="A35" s="2">
        <v>21</v>
      </c>
      <c r="B35" s="1" t="s">
        <v>101</v>
      </c>
      <c r="C35" s="4"/>
      <c r="D35" s="32"/>
      <c r="E35" s="32">
        <f>'прил 4 ведом'!H133</f>
        <v>174477.68</v>
      </c>
      <c r="F35" s="32">
        <f>'прил 4 ведом'!I133</f>
        <v>346165.85</v>
      </c>
    </row>
    <row r="36" spans="1:6" s="117" customFormat="1" ht="17.25" customHeight="1">
      <c r="A36" s="153" t="s">
        <v>230</v>
      </c>
      <c r="B36" s="153"/>
      <c r="C36" s="121"/>
      <c r="D36" s="27">
        <f>D13+D18+D20+D22+D24+D27+D29+D31+D35</f>
        <v>8867268.92</v>
      </c>
      <c r="E36" s="27">
        <f>E13+E18+E20+E22+E24+E27+E29+E31+E35</f>
        <v>7050634.999999999</v>
      </c>
      <c r="F36" s="27">
        <f>F13+F18+F20+F22+F24+F27+F29+F31+F35</f>
        <v>7056182.999999999</v>
      </c>
    </row>
    <row r="37" ht="12.75">
      <c r="A37" s="117"/>
    </row>
    <row r="38" spans="4:6" ht="12.75">
      <c r="D38" s="118"/>
      <c r="E38" s="118"/>
      <c r="F38" s="118"/>
    </row>
    <row r="39" spans="4:6" ht="12.75">
      <c r="D39" s="118"/>
      <c r="E39" s="118"/>
      <c r="F39" s="118"/>
    </row>
    <row r="40" spans="4:6" ht="12.75">
      <c r="D40" s="118"/>
      <c r="E40" s="118"/>
      <c r="F40" s="118"/>
    </row>
    <row r="41" spans="4:6" ht="12.75">
      <c r="D41" s="118"/>
      <c r="E41" s="118"/>
      <c r="F41" s="118"/>
    </row>
    <row r="56" ht="102" customHeight="1"/>
  </sheetData>
  <sheetProtection/>
  <mergeCells count="9">
    <mergeCell ref="A9:F9"/>
    <mergeCell ref="A10:F10"/>
    <mergeCell ref="A36:B36"/>
    <mergeCell ref="A1:F1"/>
    <mergeCell ref="A2:F2"/>
    <mergeCell ref="A3:F3"/>
    <mergeCell ref="A5:F5"/>
    <mergeCell ref="A6:F6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workbookViewId="0" topLeftCell="A1">
      <selection activeCell="G3" sqref="G3:I3"/>
    </sheetView>
  </sheetViews>
  <sheetFormatPr defaultColWidth="9.25390625" defaultRowHeight="12.75"/>
  <cols>
    <col min="1" max="1" width="4.125" style="123" customWidth="1"/>
    <col min="2" max="2" width="35.875" style="123" customWidth="1"/>
    <col min="3" max="3" width="4.75390625" style="123" customWidth="1"/>
    <col min="4" max="4" width="5.875" style="123" customWidth="1"/>
    <col min="5" max="5" width="11.25390625" style="123" customWidth="1"/>
    <col min="6" max="6" width="5.625" style="123" customWidth="1"/>
    <col min="7" max="8" width="11.75390625" style="125" customWidth="1"/>
    <col min="9" max="9" width="14.00390625" style="125" customWidth="1"/>
    <col min="10" max="10" width="11.25390625" style="123" bestFit="1" customWidth="1"/>
    <col min="11" max="16384" width="9.25390625" style="123" customWidth="1"/>
  </cols>
  <sheetData>
    <row r="1" spans="8:9" ht="12.75">
      <c r="H1" s="171" t="s">
        <v>256</v>
      </c>
      <c r="I1" s="171"/>
    </row>
    <row r="2" spans="7:9" ht="12.75">
      <c r="G2" s="172" t="s">
        <v>235</v>
      </c>
      <c r="H2" s="172"/>
      <c r="I2" s="172"/>
    </row>
    <row r="3" spans="7:9" ht="12.75">
      <c r="G3" s="173" t="s">
        <v>313</v>
      </c>
      <c r="H3" s="173"/>
      <c r="I3" s="173"/>
    </row>
    <row r="5" spans="1:9" ht="12.75">
      <c r="A5" s="174" t="s">
        <v>231</v>
      </c>
      <c r="B5" s="174"/>
      <c r="C5" s="174"/>
      <c r="D5" s="174"/>
      <c r="E5" s="174"/>
      <c r="F5" s="174"/>
      <c r="G5" s="174"/>
      <c r="H5" s="174"/>
      <c r="I5" s="174"/>
    </row>
    <row r="6" spans="1:9" ht="12.75">
      <c r="A6" s="175" t="s">
        <v>103</v>
      </c>
      <c r="B6" s="175"/>
      <c r="C6" s="175"/>
      <c r="D6" s="175"/>
      <c r="E6" s="175"/>
      <c r="F6" s="175"/>
      <c r="G6" s="175"/>
      <c r="H6" s="175"/>
      <c r="I6" s="175"/>
    </row>
    <row r="7" spans="1:9" ht="12.75">
      <c r="A7" s="175" t="s">
        <v>233</v>
      </c>
      <c r="B7" s="175"/>
      <c r="C7" s="175"/>
      <c r="D7" s="175"/>
      <c r="E7" s="175"/>
      <c r="F7" s="175"/>
      <c r="G7" s="175"/>
      <c r="H7" s="175"/>
      <c r="I7" s="175"/>
    </row>
    <row r="8" ht="12.75">
      <c r="A8" s="126"/>
    </row>
    <row r="9" spans="1:9" ht="33" customHeight="1">
      <c r="A9" s="168" t="s">
        <v>1</v>
      </c>
      <c r="B9" s="168"/>
      <c r="C9" s="168"/>
      <c r="D9" s="168"/>
      <c r="E9" s="168"/>
      <c r="F9" s="168"/>
      <c r="G9" s="168"/>
      <c r="H9" s="168"/>
      <c r="I9" s="168"/>
    </row>
    <row r="10" spans="1:9" ht="11.25" customHeight="1">
      <c r="A10" s="168"/>
      <c r="B10" s="168"/>
      <c r="C10" s="168"/>
      <c r="D10" s="168"/>
      <c r="E10" s="168"/>
      <c r="F10" s="168"/>
      <c r="G10" s="168"/>
      <c r="H10" s="168"/>
      <c r="I10" s="168"/>
    </row>
    <row r="11" spans="1:9" ht="15.75" customHeight="1">
      <c r="A11" s="169" t="s">
        <v>2</v>
      </c>
      <c r="B11" s="169"/>
      <c r="C11" s="169"/>
      <c r="D11" s="169"/>
      <c r="E11" s="169"/>
      <c r="F11" s="169"/>
      <c r="G11" s="169"/>
      <c r="H11" s="169"/>
      <c r="I11" s="169"/>
    </row>
    <row r="12" spans="1:9" s="129" customFormat="1" ht="51">
      <c r="A12" s="127" t="s">
        <v>3</v>
      </c>
      <c r="B12" s="127" t="s">
        <v>4</v>
      </c>
      <c r="C12" s="127" t="s">
        <v>5</v>
      </c>
      <c r="D12" s="127" t="s">
        <v>6</v>
      </c>
      <c r="E12" s="127" t="s">
        <v>7</v>
      </c>
      <c r="F12" s="127" t="s">
        <v>8</v>
      </c>
      <c r="G12" s="128" t="s">
        <v>9</v>
      </c>
      <c r="H12" s="128" t="s">
        <v>10</v>
      </c>
      <c r="I12" s="128" t="s">
        <v>11</v>
      </c>
    </row>
    <row r="13" spans="1:9" ht="12.75">
      <c r="A13" s="130"/>
      <c r="B13" s="130">
        <v>1</v>
      </c>
      <c r="C13" s="130">
        <v>2</v>
      </c>
      <c r="D13" s="130">
        <v>3</v>
      </c>
      <c r="E13" s="130">
        <v>4</v>
      </c>
      <c r="F13" s="130">
        <v>5</v>
      </c>
      <c r="G13" s="131">
        <v>6</v>
      </c>
      <c r="H13" s="131">
        <v>7</v>
      </c>
      <c r="I13" s="131">
        <v>8</v>
      </c>
    </row>
    <row r="14" spans="1:9" ht="15.75" customHeight="1">
      <c r="A14" s="130">
        <v>1</v>
      </c>
      <c r="B14" s="132" t="s">
        <v>12</v>
      </c>
      <c r="C14" s="130">
        <v>834</v>
      </c>
      <c r="D14" s="130"/>
      <c r="E14" s="130"/>
      <c r="F14" s="130"/>
      <c r="G14" s="23">
        <f>G15+G58+G67+G83+G90+G112+G119+G126+G133</f>
        <v>8867268.92</v>
      </c>
      <c r="H14" s="23">
        <f>H15+H58+H67+H83+H90+H112+H119+H126+H133</f>
        <v>7050634.999999999</v>
      </c>
      <c r="I14" s="23">
        <f>I15+I58+I67+I83+I90+I112+I119+I126+I133</f>
        <v>7056182.999999999</v>
      </c>
    </row>
    <row r="15" spans="1:9" ht="15.75" customHeight="1">
      <c r="A15" s="130">
        <v>2</v>
      </c>
      <c r="B15" s="3" t="s">
        <v>13</v>
      </c>
      <c r="C15" s="130">
        <v>834</v>
      </c>
      <c r="D15" s="131" t="s">
        <v>14</v>
      </c>
      <c r="E15" s="130"/>
      <c r="F15" s="130"/>
      <c r="G15" s="17">
        <f>G16+G22+G35+G41</f>
        <v>4820384.27</v>
      </c>
      <c r="H15" s="17">
        <f>H16+H22+H35+H41</f>
        <v>4498458.76</v>
      </c>
      <c r="I15" s="17">
        <f>I16+I22+I35+I41</f>
        <v>4324170.59</v>
      </c>
    </row>
    <row r="16" spans="1:9" ht="40.5" customHeight="1">
      <c r="A16" s="130">
        <v>3</v>
      </c>
      <c r="B16" s="3" t="s">
        <v>15</v>
      </c>
      <c r="C16" s="130">
        <v>834</v>
      </c>
      <c r="D16" s="131" t="s">
        <v>16</v>
      </c>
      <c r="E16" s="130"/>
      <c r="F16" s="130"/>
      <c r="G16" s="17">
        <f>G17</f>
        <v>1067247</v>
      </c>
      <c r="H16" s="17">
        <f aca="true" t="shared" si="0" ref="G16:I17">H17</f>
        <v>1067247</v>
      </c>
      <c r="I16" s="17">
        <f t="shared" si="0"/>
        <v>1067247</v>
      </c>
    </row>
    <row r="17" spans="1:9" ht="54" customHeight="1">
      <c r="A17" s="130">
        <v>4</v>
      </c>
      <c r="B17" s="3" t="s">
        <v>17</v>
      </c>
      <c r="C17" s="130">
        <v>834</v>
      </c>
      <c r="D17" s="131" t="s">
        <v>16</v>
      </c>
      <c r="E17" s="133">
        <v>9100000000</v>
      </c>
      <c r="F17" s="130"/>
      <c r="G17" s="17">
        <f t="shared" si="0"/>
        <v>1067247</v>
      </c>
      <c r="H17" s="17">
        <f t="shared" si="0"/>
        <v>1067247</v>
      </c>
      <c r="I17" s="17">
        <f t="shared" si="0"/>
        <v>1067247</v>
      </c>
    </row>
    <row r="18" spans="1:9" ht="17.25" customHeight="1">
      <c r="A18" s="130">
        <v>5</v>
      </c>
      <c r="B18" s="3" t="s">
        <v>18</v>
      </c>
      <c r="C18" s="130">
        <v>834</v>
      </c>
      <c r="D18" s="131" t="s">
        <v>16</v>
      </c>
      <c r="E18" s="133">
        <v>9110000000</v>
      </c>
      <c r="F18" s="130"/>
      <c r="G18" s="17">
        <f aca="true" t="shared" si="1" ref="G18:H20">G19</f>
        <v>1067247</v>
      </c>
      <c r="H18" s="17">
        <f t="shared" si="1"/>
        <v>1067247</v>
      </c>
      <c r="I18" s="17">
        <f>I21</f>
        <v>1067247</v>
      </c>
    </row>
    <row r="19" spans="1:9" ht="80.25" customHeight="1">
      <c r="A19" s="130">
        <v>6</v>
      </c>
      <c r="B19" s="3" t="s">
        <v>19</v>
      </c>
      <c r="C19" s="130">
        <v>834</v>
      </c>
      <c r="D19" s="131" t="s">
        <v>16</v>
      </c>
      <c r="E19" s="133">
        <v>9110080210</v>
      </c>
      <c r="F19" s="130"/>
      <c r="G19" s="17">
        <f t="shared" si="1"/>
        <v>1067247</v>
      </c>
      <c r="H19" s="17">
        <f t="shared" si="1"/>
        <v>1067247</v>
      </c>
      <c r="I19" s="17">
        <f>I20</f>
        <v>1067247</v>
      </c>
    </row>
    <row r="20" spans="1:9" ht="80.25" customHeight="1">
      <c r="A20" s="130">
        <v>7</v>
      </c>
      <c r="B20" s="3" t="s">
        <v>20</v>
      </c>
      <c r="C20" s="130">
        <v>834</v>
      </c>
      <c r="D20" s="131" t="s">
        <v>16</v>
      </c>
      <c r="E20" s="133">
        <v>9110080210</v>
      </c>
      <c r="F20" s="130">
        <v>100</v>
      </c>
      <c r="G20" s="17">
        <f t="shared" si="1"/>
        <v>1067247</v>
      </c>
      <c r="H20" s="17">
        <f t="shared" si="1"/>
        <v>1067247</v>
      </c>
      <c r="I20" s="17">
        <f>I21</f>
        <v>1067247</v>
      </c>
    </row>
    <row r="21" spans="1:9" ht="30" customHeight="1">
      <c r="A21" s="130">
        <v>8</v>
      </c>
      <c r="B21" s="3" t="s">
        <v>21</v>
      </c>
      <c r="C21" s="130">
        <v>834</v>
      </c>
      <c r="D21" s="131" t="s">
        <v>16</v>
      </c>
      <c r="E21" s="133">
        <v>9110080210</v>
      </c>
      <c r="F21" s="130">
        <v>120</v>
      </c>
      <c r="G21" s="17">
        <v>1067247</v>
      </c>
      <c r="H21" s="17">
        <f>G21</f>
        <v>1067247</v>
      </c>
      <c r="I21" s="17">
        <f>H21</f>
        <v>1067247</v>
      </c>
    </row>
    <row r="22" spans="1:9" ht="52.5" customHeight="1">
      <c r="A22" s="130">
        <v>9</v>
      </c>
      <c r="B22" s="3" t="s">
        <v>22</v>
      </c>
      <c r="C22" s="130">
        <v>834</v>
      </c>
      <c r="D22" s="131" t="s">
        <v>23</v>
      </c>
      <c r="E22" s="133"/>
      <c r="F22" s="130"/>
      <c r="G22" s="17">
        <f aca="true" t="shared" si="2" ref="G22:I23">G23</f>
        <v>2493512.37</v>
      </c>
      <c r="H22" s="17">
        <f t="shared" si="2"/>
        <v>2225793.76</v>
      </c>
      <c r="I22" s="17">
        <f t="shared" si="2"/>
        <v>2051505.59</v>
      </c>
    </row>
    <row r="23" spans="1:9" ht="24.75" customHeight="1">
      <c r="A23" s="130">
        <v>10</v>
      </c>
      <c r="B23" s="3" t="s">
        <v>24</v>
      </c>
      <c r="C23" s="130">
        <v>834</v>
      </c>
      <c r="D23" s="131" t="s">
        <v>23</v>
      </c>
      <c r="E23" s="133">
        <v>8100000000</v>
      </c>
      <c r="F23" s="130"/>
      <c r="G23" s="17">
        <f t="shared" si="2"/>
        <v>2493512.37</v>
      </c>
      <c r="H23" s="17">
        <f t="shared" si="2"/>
        <v>2225793.76</v>
      </c>
      <c r="I23" s="17">
        <f>I24</f>
        <v>2051505.59</v>
      </c>
    </row>
    <row r="24" spans="1:9" ht="31.5" customHeight="1">
      <c r="A24" s="130">
        <v>11</v>
      </c>
      <c r="B24" s="3" t="s">
        <v>25</v>
      </c>
      <c r="C24" s="130">
        <v>834</v>
      </c>
      <c r="D24" s="131" t="s">
        <v>23</v>
      </c>
      <c r="E24" s="133">
        <v>8110000000</v>
      </c>
      <c r="F24" s="130"/>
      <c r="G24" s="17">
        <f>G25+G28</f>
        <v>2493512.37</v>
      </c>
      <c r="H24" s="17">
        <f>H29+H31+H33</f>
        <v>2225793.76</v>
      </c>
      <c r="I24" s="17">
        <f>I31+I29+I33</f>
        <v>2051505.59</v>
      </c>
    </row>
    <row r="25" spans="1:9" ht="99.75" customHeight="1">
      <c r="A25" s="130">
        <v>12</v>
      </c>
      <c r="B25" s="3" t="s">
        <v>265</v>
      </c>
      <c r="C25" s="130">
        <v>834</v>
      </c>
      <c r="D25" s="131" t="s">
        <v>23</v>
      </c>
      <c r="E25" s="133">
        <v>8110027240</v>
      </c>
      <c r="F25" s="130"/>
      <c r="G25" s="17">
        <f>G26</f>
        <v>102420.1</v>
      </c>
      <c r="H25" s="17">
        <v>0</v>
      </c>
      <c r="I25" s="17">
        <v>0</v>
      </c>
    </row>
    <row r="26" spans="1:10" ht="87.75" customHeight="1">
      <c r="A26" s="130">
        <v>13</v>
      </c>
      <c r="B26" s="3" t="s">
        <v>257</v>
      </c>
      <c r="C26" s="130">
        <v>834</v>
      </c>
      <c r="D26" s="131" t="s">
        <v>23</v>
      </c>
      <c r="E26" s="133">
        <v>8110027240</v>
      </c>
      <c r="F26" s="130">
        <v>100</v>
      </c>
      <c r="G26" s="17">
        <f>G27</f>
        <v>102420.1</v>
      </c>
      <c r="H26" s="17">
        <v>0</v>
      </c>
      <c r="I26" s="17">
        <v>0</v>
      </c>
      <c r="J26" s="125">
        <f>G26+G44</f>
        <v>156627</v>
      </c>
    </row>
    <row r="27" spans="1:9" ht="33.75" customHeight="1">
      <c r="A27" s="130">
        <v>14</v>
      </c>
      <c r="B27" s="3" t="s">
        <v>46</v>
      </c>
      <c r="C27" s="130">
        <v>834</v>
      </c>
      <c r="D27" s="131" t="s">
        <v>23</v>
      </c>
      <c r="E27" s="133">
        <v>8110027240</v>
      </c>
      <c r="F27" s="130">
        <v>120</v>
      </c>
      <c r="G27" s="17">
        <v>102420.1</v>
      </c>
      <c r="H27" s="17">
        <v>0</v>
      </c>
      <c r="I27" s="17">
        <v>0</v>
      </c>
    </row>
    <row r="28" spans="1:10" ht="66.75" customHeight="1">
      <c r="A28" s="130">
        <v>15</v>
      </c>
      <c r="B28" s="3" t="s">
        <v>258</v>
      </c>
      <c r="C28" s="130">
        <v>834</v>
      </c>
      <c r="D28" s="131" t="s">
        <v>23</v>
      </c>
      <c r="E28" s="133">
        <v>8110080210</v>
      </c>
      <c r="F28" s="130"/>
      <c r="G28" s="17">
        <f>G29+G31+G33</f>
        <v>2391092.27</v>
      </c>
      <c r="H28" s="17">
        <f>H29+H31+H33</f>
        <v>2225793.76</v>
      </c>
      <c r="I28" s="17">
        <f>I29+I31+I33</f>
        <v>2051505.59</v>
      </c>
      <c r="J28" s="125">
        <f>G27+G30</f>
        <v>1635472.1</v>
      </c>
    </row>
    <row r="29" spans="1:9" ht="79.5" customHeight="1">
      <c r="A29" s="130">
        <v>16</v>
      </c>
      <c r="B29" s="3" t="s">
        <v>20</v>
      </c>
      <c r="C29" s="130">
        <v>834</v>
      </c>
      <c r="D29" s="131" t="s">
        <v>23</v>
      </c>
      <c r="E29" s="133">
        <v>8110080210</v>
      </c>
      <c r="F29" s="130">
        <v>100</v>
      </c>
      <c r="G29" s="17">
        <f>G30</f>
        <v>1533052</v>
      </c>
      <c r="H29" s="17">
        <f>H30</f>
        <v>1931732</v>
      </c>
      <c r="I29" s="17">
        <f>I30</f>
        <v>1931732</v>
      </c>
    </row>
    <row r="30" spans="1:9" ht="27" customHeight="1">
      <c r="A30" s="130">
        <v>17</v>
      </c>
      <c r="B30" s="3" t="s">
        <v>21</v>
      </c>
      <c r="C30" s="130">
        <v>834</v>
      </c>
      <c r="D30" s="131" t="s">
        <v>23</v>
      </c>
      <c r="E30" s="133">
        <v>8110080210</v>
      </c>
      <c r="F30" s="130">
        <v>120</v>
      </c>
      <c r="G30" s="17">
        <v>1533052</v>
      </c>
      <c r="H30" s="17">
        <v>1931732</v>
      </c>
      <c r="I30" s="17">
        <v>1931732</v>
      </c>
    </row>
    <row r="31" spans="1:9" ht="28.5" customHeight="1">
      <c r="A31" s="130">
        <v>18</v>
      </c>
      <c r="B31" s="3" t="s">
        <v>61</v>
      </c>
      <c r="C31" s="130">
        <v>834</v>
      </c>
      <c r="D31" s="131" t="s">
        <v>23</v>
      </c>
      <c r="E31" s="133">
        <v>8110080210</v>
      </c>
      <c r="F31" s="130">
        <v>200</v>
      </c>
      <c r="G31" s="17">
        <f>G32</f>
        <v>853906.27</v>
      </c>
      <c r="H31" s="17">
        <f>H32</f>
        <v>289127.76</v>
      </c>
      <c r="I31" s="17">
        <f>I32</f>
        <v>114839.59000000003</v>
      </c>
    </row>
    <row r="32" spans="1:12" ht="40.5" customHeight="1">
      <c r="A32" s="130">
        <v>19</v>
      </c>
      <c r="B32" s="3" t="s">
        <v>28</v>
      </c>
      <c r="C32" s="130">
        <v>834</v>
      </c>
      <c r="D32" s="131" t="s">
        <v>23</v>
      </c>
      <c r="E32" s="133">
        <v>8110080210</v>
      </c>
      <c r="F32" s="130">
        <v>240</v>
      </c>
      <c r="G32" s="17">
        <v>853906.27</v>
      </c>
      <c r="H32" s="17">
        <f>463605.44-174477.68</f>
        <v>289127.76</v>
      </c>
      <c r="I32" s="17">
        <f>461005.44-346165.85</f>
        <v>114839.59000000003</v>
      </c>
      <c r="K32" s="134"/>
      <c r="L32" s="134"/>
    </row>
    <row r="33" spans="1:9" ht="18" customHeight="1">
      <c r="A33" s="130">
        <v>20</v>
      </c>
      <c r="B33" s="3" t="s">
        <v>29</v>
      </c>
      <c r="C33" s="130">
        <v>834</v>
      </c>
      <c r="D33" s="131" t="s">
        <v>23</v>
      </c>
      <c r="E33" s="133">
        <v>8110080210</v>
      </c>
      <c r="F33" s="130">
        <v>800</v>
      </c>
      <c r="G33" s="17">
        <f>G34</f>
        <v>4134</v>
      </c>
      <c r="H33" s="17">
        <f>H34</f>
        <v>4934</v>
      </c>
      <c r="I33" s="17">
        <f>I34</f>
        <v>4934</v>
      </c>
    </row>
    <row r="34" spans="1:9" ht="15.75" customHeight="1">
      <c r="A34" s="130">
        <v>21</v>
      </c>
      <c r="B34" s="3" t="s">
        <v>30</v>
      </c>
      <c r="C34" s="130">
        <v>834</v>
      </c>
      <c r="D34" s="131" t="s">
        <v>23</v>
      </c>
      <c r="E34" s="133">
        <v>8110080210</v>
      </c>
      <c r="F34" s="130">
        <v>850</v>
      </c>
      <c r="G34" s="17">
        <v>4134</v>
      </c>
      <c r="H34" s="17">
        <v>4934</v>
      </c>
      <c r="I34" s="17">
        <v>4934</v>
      </c>
    </row>
    <row r="35" spans="1:9" ht="15" customHeight="1">
      <c r="A35" s="130">
        <v>22</v>
      </c>
      <c r="B35" s="3" t="s">
        <v>31</v>
      </c>
      <c r="C35" s="130">
        <v>834</v>
      </c>
      <c r="D35" s="131" t="s">
        <v>32</v>
      </c>
      <c r="E35" s="133"/>
      <c r="F35" s="130"/>
      <c r="G35" s="17">
        <f aca="true" t="shared" si="3" ref="G35:I36">G36</f>
        <v>1000</v>
      </c>
      <c r="H35" s="17">
        <f t="shared" si="3"/>
        <v>1000</v>
      </c>
      <c r="I35" s="17">
        <f t="shared" si="3"/>
        <v>1000</v>
      </c>
    </row>
    <row r="36" spans="1:9" ht="29.25" customHeight="1">
      <c r="A36" s="130">
        <v>23</v>
      </c>
      <c r="B36" s="3" t="s">
        <v>24</v>
      </c>
      <c r="C36" s="130">
        <v>834</v>
      </c>
      <c r="D36" s="131" t="s">
        <v>32</v>
      </c>
      <c r="E36" s="133">
        <v>8100000000</v>
      </c>
      <c r="F36" s="130"/>
      <c r="G36" s="17">
        <f t="shared" si="3"/>
        <v>1000</v>
      </c>
      <c r="H36" s="17">
        <f t="shared" si="3"/>
        <v>1000</v>
      </c>
      <c r="I36" s="17">
        <f t="shared" si="3"/>
        <v>1000</v>
      </c>
    </row>
    <row r="37" spans="1:9" ht="30" customHeight="1">
      <c r="A37" s="130">
        <v>24</v>
      </c>
      <c r="B37" s="3" t="s">
        <v>25</v>
      </c>
      <c r="C37" s="130">
        <v>834</v>
      </c>
      <c r="D37" s="131" t="s">
        <v>32</v>
      </c>
      <c r="E37" s="133">
        <v>8110000000</v>
      </c>
      <c r="F37" s="130"/>
      <c r="G37" s="17">
        <f>G39</f>
        <v>1000</v>
      </c>
      <c r="H37" s="17">
        <f>H39</f>
        <v>1000</v>
      </c>
      <c r="I37" s="17">
        <f>I39</f>
        <v>1000</v>
      </c>
    </row>
    <row r="38" spans="1:9" ht="54" customHeight="1">
      <c r="A38" s="130">
        <v>25</v>
      </c>
      <c r="B38" s="3" t="s">
        <v>33</v>
      </c>
      <c r="C38" s="130">
        <v>834</v>
      </c>
      <c r="D38" s="131" t="s">
        <v>32</v>
      </c>
      <c r="E38" s="133">
        <v>8110080050</v>
      </c>
      <c r="F38" s="130"/>
      <c r="G38" s="17">
        <f aca="true" t="shared" si="4" ref="G38:I39">G39</f>
        <v>1000</v>
      </c>
      <c r="H38" s="17">
        <f t="shared" si="4"/>
        <v>1000</v>
      </c>
      <c r="I38" s="17">
        <f t="shared" si="4"/>
        <v>1000</v>
      </c>
    </row>
    <row r="39" spans="1:9" ht="15.75" customHeight="1">
      <c r="A39" s="130">
        <v>26</v>
      </c>
      <c r="B39" s="3" t="s">
        <v>29</v>
      </c>
      <c r="C39" s="130">
        <v>834</v>
      </c>
      <c r="D39" s="131" t="s">
        <v>32</v>
      </c>
      <c r="E39" s="133">
        <v>8110080050</v>
      </c>
      <c r="F39" s="131" t="s">
        <v>34</v>
      </c>
      <c r="G39" s="17">
        <f t="shared" si="4"/>
        <v>1000</v>
      </c>
      <c r="H39" s="17">
        <f t="shared" si="4"/>
        <v>1000</v>
      </c>
      <c r="I39" s="17">
        <f t="shared" si="4"/>
        <v>1000</v>
      </c>
    </row>
    <row r="40" spans="1:9" ht="15.75" customHeight="1">
      <c r="A40" s="130">
        <v>27</v>
      </c>
      <c r="B40" s="3" t="s">
        <v>35</v>
      </c>
      <c r="C40" s="130">
        <v>834</v>
      </c>
      <c r="D40" s="131" t="s">
        <v>32</v>
      </c>
      <c r="E40" s="133">
        <v>8110080050</v>
      </c>
      <c r="F40" s="131" t="s">
        <v>36</v>
      </c>
      <c r="G40" s="17">
        <v>1000</v>
      </c>
      <c r="H40" s="17">
        <v>1000</v>
      </c>
      <c r="I40" s="17">
        <v>1000</v>
      </c>
    </row>
    <row r="41" spans="1:9" ht="15.75" customHeight="1">
      <c r="A41" s="130">
        <v>28</v>
      </c>
      <c r="B41" s="3" t="s">
        <v>37</v>
      </c>
      <c r="C41" s="130">
        <v>834</v>
      </c>
      <c r="D41" s="131" t="s">
        <v>38</v>
      </c>
      <c r="E41" s="133"/>
      <c r="F41" s="131"/>
      <c r="G41" s="17">
        <f aca="true" t="shared" si="5" ref="G41:I42">G42</f>
        <v>1258624.9</v>
      </c>
      <c r="H41" s="17">
        <f t="shared" si="5"/>
        <v>1204418</v>
      </c>
      <c r="I41" s="17">
        <f t="shared" si="5"/>
        <v>1204418</v>
      </c>
    </row>
    <row r="42" spans="1:9" ht="66" customHeight="1">
      <c r="A42" s="130">
        <v>29</v>
      </c>
      <c r="B42" s="3" t="s">
        <v>39</v>
      </c>
      <c r="C42" s="130">
        <v>834</v>
      </c>
      <c r="D42" s="131" t="s">
        <v>38</v>
      </c>
      <c r="E42" s="133">
        <v>100000000</v>
      </c>
      <c r="F42" s="131"/>
      <c r="G42" s="17">
        <f t="shared" si="5"/>
        <v>1258624.9</v>
      </c>
      <c r="H42" s="17">
        <f t="shared" si="5"/>
        <v>1204418</v>
      </c>
      <c r="I42" s="17">
        <f t="shared" si="5"/>
        <v>1204418</v>
      </c>
    </row>
    <row r="43" spans="1:9" ht="42.75" customHeight="1">
      <c r="A43" s="130">
        <v>30</v>
      </c>
      <c r="B43" s="3" t="s">
        <v>40</v>
      </c>
      <c r="C43" s="130">
        <v>834</v>
      </c>
      <c r="D43" s="131" t="s">
        <v>38</v>
      </c>
      <c r="E43" s="131" t="s">
        <v>41</v>
      </c>
      <c r="F43" s="131"/>
      <c r="G43" s="17">
        <f>G47+G50+G44+G53</f>
        <v>1258624.9</v>
      </c>
      <c r="H43" s="17">
        <f>H47+H50+H53</f>
        <v>1204418</v>
      </c>
      <c r="I43" s="17">
        <f>I47+I50+I54</f>
        <v>1204418</v>
      </c>
    </row>
    <row r="44" spans="1:9" ht="153">
      <c r="A44" s="130">
        <v>31</v>
      </c>
      <c r="B44" s="135" t="s">
        <v>289</v>
      </c>
      <c r="C44" s="130">
        <v>834</v>
      </c>
      <c r="D44" s="131" t="s">
        <v>38</v>
      </c>
      <c r="E44" s="133">
        <v>110027240</v>
      </c>
      <c r="F44" s="131"/>
      <c r="G44" s="17">
        <f>G45</f>
        <v>54206.9</v>
      </c>
      <c r="H44" s="17">
        <v>0</v>
      </c>
      <c r="I44" s="17">
        <v>0</v>
      </c>
    </row>
    <row r="45" spans="1:9" ht="86.25" customHeight="1">
      <c r="A45" s="130">
        <v>32</v>
      </c>
      <c r="B45" s="3" t="s">
        <v>257</v>
      </c>
      <c r="C45" s="130">
        <v>834</v>
      </c>
      <c r="D45" s="131" t="s">
        <v>38</v>
      </c>
      <c r="E45" s="133">
        <v>110027240</v>
      </c>
      <c r="F45" s="131" t="s">
        <v>45</v>
      </c>
      <c r="G45" s="17">
        <f>G46</f>
        <v>54206.9</v>
      </c>
      <c r="H45" s="17">
        <v>0</v>
      </c>
      <c r="I45" s="17">
        <v>0</v>
      </c>
    </row>
    <row r="46" spans="1:9" ht="42.75" customHeight="1">
      <c r="A46" s="130">
        <v>33</v>
      </c>
      <c r="B46" s="3" t="s">
        <v>46</v>
      </c>
      <c r="C46" s="130">
        <v>834</v>
      </c>
      <c r="D46" s="131" t="s">
        <v>38</v>
      </c>
      <c r="E46" s="133">
        <v>110027240</v>
      </c>
      <c r="F46" s="131" t="s">
        <v>47</v>
      </c>
      <c r="G46" s="17">
        <v>54206.9</v>
      </c>
      <c r="H46" s="17">
        <v>0</v>
      </c>
      <c r="I46" s="17">
        <v>0</v>
      </c>
    </row>
    <row r="47" spans="1:9" ht="104.25" customHeight="1">
      <c r="A47" s="130">
        <v>34</v>
      </c>
      <c r="B47" s="3" t="s">
        <v>42</v>
      </c>
      <c r="C47" s="130">
        <v>834</v>
      </c>
      <c r="D47" s="131" t="s">
        <v>38</v>
      </c>
      <c r="E47" s="131" t="s">
        <v>43</v>
      </c>
      <c r="F47" s="131"/>
      <c r="G47" s="17">
        <f aca="true" t="shared" si="6" ref="G47:I48">G48</f>
        <v>39060</v>
      </c>
      <c r="H47" s="17">
        <f t="shared" si="6"/>
        <v>39060</v>
      </c>
      <c r="I47" s="17">
        <f t="shared" si="6"/>
        <v>39060</v>
      </c>
    </row>
    <row r="48" spans="1:9" ht="78" customHeight="1">
      <c r="A48" s="130">
        <v>35</v>
      </c>
      <c r="B48" s="3" t="s">
        <v>44</v>
      </c>
      <c r="C48" s="130">
        <v>834</v>
      </c>
      <c r="D48" s="131" t="s">
        <v>38</v>
      </c>
      <c r="E48" s="131" t="s">
        <v>43</v>
      </c>
      <c r="F48" s="131" t="s">
        <v>45</v>
      </c>
      <c r="G48" s="17">
        <f t="shared" si="6"/>
        <v>39060</v>
      </c>
      <c r="H48" s="17">
        <f t="shared" si="6"/>
        <v>39060</v>
      </c>
      <c r="I48" s="17">
        <f t="shared" si="6"/>
        <v>39060</v>
      </c>
    </row>
    <row r="49" spans="1:9" ht="30.75" customHeight="1">
      <c r="A49" s="130">
        <v>36</v>
      </c>
      <c r="B49" s="3" t="s">
        <v>46</v>
      </c>
      <c r="C49" s="130">
        <v>834</v>
      </c>
      <c r="D49" s="131" t="s">
        <v>38</v>
      </c>
      <c r="E49" s="131" t="s">
        <v>43</v>
      </c>
      <c r="F49" s="131" t="s">
        <v>47</v>
      </c>
      <c r="G49" s="17">
        <v>39060</v>
      </c>
      <c r="H49" s="17">
        <f aca="true" t="shared" si="7" ref="H49:I52">G49</f>
        <v>39060</v>
      </c>
      <c r="I49" s="17">
        <f t="shared" si="7"/>
        <v>39060</v>
      </c>
    </row>
    <row r="50" spans="1:9" ht="107.25" customHeight="1">
      <c r="A50" s="130">
        <v>37</v>
      </c>
      <c r="B50" s="3" t="s">
        <v>48</v>
      </c>
      <c r="C50" s="130">
        <v>834</v>
      </c>
      <c r="D50" s="131" t="s">
        <v>38</v>
      </c>
      <c r="E50" s="131" t="s">
        <v>49</v>
      </c>
      <c r="F50" s="131"/>
      <c r="G50" s="17">
        <f>G51</f>
        <v>1163928</v>
      </c>
      <c r="H50" s="17">
        <f t="shared" si="7"/>
        <v>1163928</v>
      </c>
      <c r="I50" s="17">
        <f t="shared" si="7"/>
        <v>1163928</v>
      </c>
    </row>
    <row r="51" spans="1:9" ht="90" customHeight="1">
      <c r="A51" s="130">
        <v>38</v>
      </c>
      <c r="B51" s="3" t="s">
        <v>50</v>
      </c>
      <c r="C51" s="130">
        <v>834</v>
      </c>
      <c r="D51" s="131" t="s">
        <v>38</v>
      </c>
      <c r="E51" s="131" t="s">
        <v>49</v>
      </c>
      <c r="F51" s="131" t="s">
        <v>45</v>
      </c>
      <c r="G51" s="17">
        <f>G52</f>
        <v>1163928</v>
      </c>
      <c r="H51" s="17">
        <f t="shared" si="7"/>
        <v>1163928</v>
      </c>
      <c r="I51" s="17">
        <f t="shared" si="7"/>
        <v>1163928</v>
      </c>
    </row>
    <row r="52" spans="1:9" ht="37.5" customHeight="1">
      <c r="A52" s="130">
        <v>39</v>
      </c>
      <c r="B52" s="3" t="s">
        <v>21</v>
      </c>
      <c r="C52" s="130">
        <v>834</v>
      </c>
      <c r="D52" s="131" t="s">
        <v>38</v>
      </c>
      <c r="E52" s="131" t="s">
        <v>49</v>
      </c>
      <c r="F52" s="131" t="s">
        <v>47</v>
      </c>
      <c r="G52" s="17">
        <v>1163928</v>
      </c>
      <c r="H52" s="17">
        <f t="shared" si="7"/>
        <v>1163928</v>
      </c>
      <c r="I52" s="17">
        <f t="shared" si="7"/>
        <v>1163928</v>
      </c>
    </row>
    <row r="53" spans="1:9" ht="27" customHeight="1">
      <c r="A53" s="130">
        <v>40</v>
      </c>
      <c r="B53" s="3" t="s">
        <v>24</v>
      </c>
      <c r="C53" s="130">
        <v>834</v>
      </c>
      <c r="D53" s="131" t="s">
        <v>38</v>
      </c>
      <c r="E53" s="133">
        <v>8100000000</v>
      </c>
      <c r="F53" s="131"/>
      <c r="G53" s="17">
        <f aca="true" t="shared" si="8" ref="G53:I54">G54</f>
        <v>1430</v>
      </c>
      <c r="H53" s="17">
        <f t="shared" si="8"/>
        <v>1430</v>
      </c>
      <c r="I53" s="17">
        <f t="shared" si="8"/>
        <v>1430</v>
      </c>
    </row>
    <row r="54" spans="1:9" ht="32.25" customHeight="1">
      <c r="A54" s="130">
        <v>41</v>
      </c>
      <c r="B54" s="3" t="s">
        <v>25</v>
      </c>
      <c r="C54" s="130">
        <v>834</v>
      </c>
      <c r="D54" s="131" t="s">
        <v>38</v>
      </c>
      <c r="E54" s="133">
        <v>8110000000</v>
      </c>
      <c r="F54" s="131"/>
      <c r="G54" s="17">
        <f t="shared" si="8"/>
        <v>1430</v>
      </c>
      <c r="H54" s="17">
        <f t="shared" si="8"/>
        <v>1430</v>
      </c>
      <c r="I54" s="17">
        <f t="shared" si="8"/>
        <v>1430</v>
      </c>
    </row>
    <row r="55" spans="1:9" ht="105" customHeight="1">
      <c r="A55" s="130">
        <v>42</v>
      </c>
      <c r="B55" s="3" t="s">
        <v>292</v>
      </c>
      <c r="C55" s="130">
        <v>834</v>
      </c>
      <c r="D55" s="131" t="s">
        <v>38</v>
      </c>
      <c r="E55" s="133">
        <v>8110075140</v>
      </c>
      <c r="F55" s="131"/>
      <c r="G55" s="17">
        <f aca="true" t="shared" si="9" ref="G55:I56">G56</f>
        <v>1430</v>
      </c>
      <c r="H55" s="17">
        <f t="shared" si="9"/>
        <v>1430</v>
      </c>
      <c r="I55" s="17">
        <f t="shared" si="9"/>
        <v>1430</v>
      </c>
    </row>
    <row r="56" spans="1:9" ht="27.75" customHeight="1">
      <c r="A56" s="130">
        <v>43</v>
      </c>
      <c r="B56" s="3" t="s">
        <v>61</v>
      </c>
      <c r="C56" s="130">
        <v>834</v>
      </c>
      <c r="D56" s="131" t="s">
        <v>38</v>
      </c>
      <c r="E56" s="133">
        <v>8110075140</v>
      </c>
      <c r="F56" s="131" t="s">
        <v>51</v>
      </c>
      <c r="G56" s="17">
        <f>G57</f>
        <v>1430</v>
      </c>
      <c r="H56" s="17">
        <f t="shared" si="9"/>
        <v>1430</v>
      </c>
      <c r="I56" s="17">
        <f t="shared" si="9"/>
        <v>1430</v>
      </c>
    </row>
    <row r="57" spans="1:9" ht="40.5" customHeight="1">
      <c r="A57" s="130">
        <v>44</v>
      </c>
      <c r="B57" s="3" t="s">
        <v>28</v>
      </c>
      <c r="C57" s="130">
        <v>834</v>
      </c>
      <c r="D57" s="131" t="s">
        <v>38</v>
      </c>
      <c r="E57" s="133">
        <v>8110075140</v>
      </c>
      <c r="F57" s="131" t="s">
        <v>52</v>
      </c>
      <c r="G57" s="17">
        <v>1430</v>
      </c>
      <c r="H57" s="17">
        <v>1430</v>
      </c>
      <c r="I57" s="17">
        <v>1430</v>
      </c>
    </row>
    <row r="58" spans="1:9" ht="15.75" customHeight="1">
      <c r="A58" s="130">
        <v>45</v>
      </c>
      <c r="B58" s="3" t="s">
        <v>53</v>
      </c>
      <c r="C58" s="130">
        <v>834</v>
      </c>
      <c r="D58" s="131" t="s">
        <v>54</v>
      </c>
      <c r="E58" s="133"/>
      <c r="F58" s="131"/>
      <c r="G58" s="17">
        <f aca="true" t="shared" si="10" ref="G58:I61">G59</f>
        <v>64933</v>
      </c>
      <c r="H58" s="17">
        <f t="shared" si="10"/>
        <v>67777</v>
      </c>
      <c r="I58" s="17">
        <f t="shared" si="10"/>
        <v>70272</v>
      </c>
    </row>
    <row r="59" spans="1:9" ht="15.75" customHeight="1">
      <c r="A59" s="130">
        <v>46</v>
      </c>
      <c r="B59" s="3" t="s">
        <v>55</v>
      </c>
      <c r="C59" s="130">
        <v>834</v>
      </c>
      <c r="D59" s="131" t="s">
        <v>56</v>
      </c>
      <c r="E59" s="133"/>
      <c r="F59" s="131"/>
      <c r="G59" s="17">
        <f t="shared" si="10"/>
        <v>64933</v>
      </c>
      <c r="H59" s="17">
        <f t="shared" si="10"/>
        <v>67777</v>
      </c>
      <c r="I59" s="17">
        <f t="shared" si="10"/>
        <v>70272</v>
      </c>
    </row>
    <row r="60" spans="1:9" ht="28.5" customHeight="1">
      <c r="A60" s="130">
        <v>47</v>
      </c>
      <c r="B60" s="3" t="s">
        <v>24</v>
      </c>
      <c r="C60" s="130">
        <v>834</v>
      </c>
      <c r="D60" s="131" t="s">
        <v>56</v>
      </c>
      <c r="E60" s="133">
        <v>8100000000</v>
      </c>
      <c r="F60" s="131"/>
      <c r="G60" s="17">
        <f t="shared" si="10"/>
        <v>64933</v>
      </c>
      <c r="H60" s="17">
        <f t="shared" si="10"/>
        <v>67777</v>
      </c>
      <c r="I60" s="17">
        <f t="shared" si="10"/>
        <v>70272</v>
      </c>
    </row>
    <row r="61" spans="1:9" ht="31.5" customHeight="1">
      <c r="A61" s="130">
        <v>48</v>
      </c>
      <c r="B61" s="3" t="s">
        <v>25</v>
      </c>
      <c r="C61" s="130">
        <v>834</v>
      </c>
      <c r="D61" s="131" t="s">
        <v>56</v>
      </c>
      <c r="E61" s="133">
        <v>8110000000</v>
      </c>
      <c r="F61" s="131"/>
      <c r="G61" s="17">
        <f>G62</f>
        <v>64933</v>
      </c>
      <c r="H61" s="17">
        <f t="shared" si="10"/>
        <v>67777</v>
      </c>
      <c r="I61" s="17">
        <f t="shared" si="10"/>
        <v>70272</v>
      </c>
    </row>
    <row r="62" spans="1:9" ht="81.75" customHeight="1">
      <c r="A62" s="130">
        <v>49</v>
      </c>
      <c r="B62" s="3" t="s">
        <v>57</v>
      </c>
      <c r="C62" s="130">
        <v>834</v>
      </c>
      <c r="D62" s="131" t="s">
        <v>56</v>
      </c>
      <c r="E62" s="133">
        <v>8110051180</v>
      </c>
      <c r="F62" s="131"/>
      <c r="G62" s="17">
        <f>G63+G65</f>
        <v>64933</v>
      </c>
      <c r="H62" s="17">
        <f>H63+H65</f>
        <v>67777</v>
      </c>
      <c r="I62" s="17">
        <f>I63+I65</f>
        <v>70272</v>
      </c>
    </row>
    <row r="63" spans="1:9" ht="80.25" customHeight="1">
      <c r="A63" s="130">
        <v>50</v>
      </c>
      <c r="B63" s="3" t="s">
        <v>20</v>
      </c>
      <c r="C63" s="130">
        <v>834</v>
      </c>
      <c r="D63" s="131" t="s">
        <v>56</v>
      </c>
      <c r="E63" s="133">
        <v>8110051180</v>
      </c>
      <c r="F63" s="131" t="s">
        <v>45</v>
      </c>
      <c r="G63" s="17">
        <f>G64</f>
        <v>48379.98</v>
      </c>
      <c r="H63" s="17">
        <f>H64</f>
        <v>67777</v>
      </c>
      <c r="I63" s="17">
        <f>I64</f>
        <v>70272</v>
      </c>
    </row>
    <row r="64" spans="1:9" ht="28.5" customHeight="1">
      <c r="A64" s="130">
        <v>51</v>
      </c>
      <c r="B64" s="3" t="s">
        <v>21</v>
      </c>
      <c r="C64" s="130">
        <v>834</v>
      </c>
      <c r="D64" s="131" t="s">
        <v>56</v>
      </c>
      <c r="E64" s="133">
        <v>8110051180</v>
      </c>
      <c r="F64" s="131" t="s">
        <v>47</v>
      </c>
      <c r="G64" s="17">
        <v>48379.98</v>
      </c>
      <c r="H64" s="17">
        <v>67777</v>
      </c>
      <c r="I64" s="17">
        <v>70272</v>
      </c>
    </row>
    <row r="65" spans="1:9" ht="28.5" customHeight="1">
      <c r="A65" s="130">
        <v>52</v>
      </c>
      <c r="B65" s="3" t="s">
        <v>61</v>
      </c>
      <c r="C65" s="130">
        <v>834</v>
      </c>
      <c r="D65" s="131" t="s">
        <v>56</v>
      </c>
      <c r="E65" s="133">
        <v>8110051180</v>
      </c>
      <c r="F65" s="131" t="s">
        <v>51</v>
      </c>
      <c r="G65" s="17">
        <f>G66</f>
        <v>16553.02</v>
      </c>
      <c r="H65" s="17">
        <v>0</v>
      </c>
      <c r="I65" s="17">
        <f>I66</f>
        <v>0</v>
      </c>
    </row>
    <row r="66" spans="1:9" ht="39" customHeight="1">
      <c r="A66" s="130">
        <v>53</v>
      </c>
      <c r="B66" s="3" t="s">
        <v>28</v>
      </c>
      <c r="C66" s="130">
        <v>834</v>
      </c>
      <c r="D66" s="131" t="s">
        <v>56</v>
      </c>
      <c r="E66" s="133">
        <v>8110051180</v>
      </c>
      <c r="F66" s="131" t="s">
        <v>52</v>
      </c>
      <c r="G66" s="17">
        <v>16553.02</v>
      </c>
      <c r="H66" s="17">
        <v>0</v>
      </c>
      <c r="I66" s="17">
        <v>0</v>
      </c>
    </row>
    <row r="67" spans="1:9" ht="42" customHeight="1">
      <c r="A67" s="130">
        <v>54</v>
      </c>
      <c r="B67" s="3" t="s">
        <v>268</v>
      </c>
      <c r="C67" s="130">
        <v>834</v>
      </c>
      <c r="D67" s="131" t="s">
        <v>58</v>
      </c>
      <c r="E67" s="133"/>
      <c r="F67" s="131"/>
      <c r="G67" s="17">
        <f aca="true" t="shared" si="11" ref="G67:I75">G68</f>
        <v>819684</v>
      </c>
      <c r="H67" s="17">
        <f t="shared" si="11"/>
        <v>107368</v>
      </c>
      <c r="I67" s="17">
        <f t="shared" si="11"/>
        <v>110421</v>
      </c>
    </row>
    <row r="68" spans="1:9" ht="29.25" customHeight="1">
      <c r="A68" s="130">
        <v>55</v>
      </c>
      <c r="B68" s="3" t="s">
        <v>296</v>
      </c>
      <c r="C68" s="130">
        <v>834</v>
      </c>
      <c r="D68" s="131" t="s">
        <v>59</v>
      </c>
      <c r="E68" s="133"/>
      <c r="F68" s="131"/>
      <c r="G68" s="17">
        <f>G69</f>
        <v>819684</v>
      </c>
      <c r="H68" s="17">
        <f t="shared" si="11"/>
        <v>107368</v>
      </c>
      <c r="I68" s="17">
        <f t="shared" si="11"/>
        <v>110421</v>
      </c>
    </row>
    <row r="69" spans="1:9" ht="64.5" customHeight="1">
      <c r="A69" s="130">
        <v>56</v>
      </c>
      <c r="B69" s="3" t="s">
        <v>39</v>
      </c>
      <c r="C69" s="130">
        <v>834</v>
      </c>
      <c r="D69" s="131" t="s">
        <v>59</v>
      </c>
      <c r="E69" s="133">
        <v>100000000</v>
      </c>
      <c r="F69" s="131"/>
      <c r="G69" s="17">
        <f>G70</f>
        <v>819684</v>
      </c>
      <c r="H69" s="17">
        <f t="shared" si="11"/>
        <v>107368</v>
      </c>
      <c r="I69" s="17">
        <f t="shared" si="11"/>
        <v>110421</v>
      </c>
    </row>
    <row r="70" spans="1:9" ht="42.75" customHeight="1">
      <c r="A70" s="130">
        <v>57</v>
      </c>
      <c r="B70" s="3" t="s">
        <v>112</v>
      </c>
      <c r="C70" s="130">
        <v>834</v>
      </c>
      <c r="D70" s="131" t="s">
        <v>59</v>
      </c>
      <c r="E70" s="133">
        <v>130000000</v>
      </c>
      <c r="F70" s="131"/>
      <c r="G70" s="17">
        <f>G71+G77+G80+G74</f>
        <v>819684</v>
      </c>
      <c r="H70" s="17">
        <f>H71+H77+H80+H74</f>
        <v>107368</v>
      </c>
      <c r="I70" s="17">
        <f>I71+I77+I80+I74</f>
        <v>110421</v>
      </c>
    </row>
    <row r="71" spans="1:9" ht="147" customHeight="1">
      <c r="A71" s="130">
        <v>58</v>
      </c>
      <c r="B71" s="3" t="s">
        <v>60</v>
      </c>
      <c r="C71" s="130">
        <v>834</v>
      </c>
      <c r="D71" s="131" t="s">
        <v>59</v>
      </c>
      <c r="E71" s="133">
        <v>130082020</v>
      </c>
      <c r="F71" s="131"/>
      <c r="G71" s="17">
        <f t="shared" si="11"/>
        <v>80000</v>
      </c>
      <c r="H71" s="17">
        <f t="shared" si="11"/>
        <v>80000</v>
      </c>
      <c r="I71" s="17">
        <f t="shared" si="11"/>
        <v>80000</v>
      </c>
    </row>
    <row r="72" spans="1:9" ht="44.25" customHeight="1">
      <c r="A72" s="130">
        <v>59</v>
      </c>
      <c r="B72" s="3" t="s">
        <v>61</v>
      </c>
      <c r="C72" s="130">
        <v>834</v>
      </c>
      <c r="D72" s="131" t="s">
        <v>59</v>
      </c>
      <c r="E72" s="133">
        <v>130082020</v>
      </c>
      <c r="F72" s="131" t="s">
        <v>51</v>
      </c>
      <c r="G72" s="17">
        <f t="shared" si="11"/>
        <v>80000</v>
      </c>
      <c r="H72" s="17">
        <f t="shared" si="11"/>
        <v>80000</v>
      </c>
      <c r="I72" s="17">
        <f t="shared" si="11"/>
        <v>80000</v>
      </c>
    </row>
    <row r="73" spans="1:9" ht="44.25" customHeight="1">
      <c r="A73" s="130">
        <v>60</v>
      </c>
      <c r="B73" s="3" t="s">
        <v>28</v>
      </c>
      <c r="C73" s="130">
        <v>834</v>
      </c>
      <c r="D73" s="131" t="s">
        <v>59</v>
      </c>
      <c r="E73" s="133">
        <v>130082020</v>
      </c>
      <c r="F73" s="131" t="s">
        <v>52</v>
      </c>
      <c r="G73" s="17">
        <v>80000</v>
      </c>
      <c r="H73" s="17">
        <v>80000</v>
      </c>
      <c r="I73" s="17">
        <v>80000</v>
      </c>
    </row>
    <row r="74" spans="1:9" ht="147" customHeight="1">
      <c r="A74" s="130">
        <v>61</v>
      </c>
      <c r="B74" s="3" t="s">
        <v>285</v>
      </c>
      <c r="C74" s="130">
        <v>834</v>
      </c>
      <c r="D74" s="131" t="s">
        <v>59</v>
      </c>
      <c r="E74" s="133">
        <v>130082140</v>
      </c>
      <c r="F74" s="131"/>
      <c r="G74" s="17">
        <f t="shared" si="11"/>
        <v>500000</v>
      </c>
      <c r="H74" s="17">
        <f t="shared" si="11"/>
        <v>0</v>
      </c>
      <c r="I74" s="17">
        <f t="shared" si="11"/>
        <v>0</v>
      </c>
    </row>
    <row r="75" spans="1:9" ht="44.25" customHeight="1">
      <c r="A75" s="130">
        <v>62</v>
      </c>
      <c r="B75" s="3" t="s">
        <v>61</v>
      </c>
      <c r="C75" s="130">
        <v>834</v>
      </c>
      <c r="D75" s="131" t="s">
        <v>59</v>
      </c>
      <c r="E75" s="133">
        <v>130082140</v>
      </c>
      <c r="F75" s="131" t="s">
        <v>51</v>
      </c>
      <c r="G75" s="17">
        <f t="shared" si="11"/>
        <v>500000</v>
      </c>
      <c r="H75" s="17">
        <f t="shared" si="11"/>
        <v>0</v>
      </c>
      <c r="I75" s="17">
        <f t="shared" si="11"/>
        <v>0</v>
      </c>
    </row>
    <row r="76" spans="1:9" ht="44.25" customHeight="1">
      <c r="A76" s="130">
        <v>63</v>
      </c>
      <c r="B76" s="3" t="s">
        <v>28</v>
      </c>
      <c r="C76" s="130">
        <v>834</v>
      </c>
      <c r="D76" s="131" t="s">
        <v>59</v>
      </c>
      <c r="E76" s="133">
        <v>130082140</v>
      </c>
      <c r="F76" s="131" t="s">
        <v>52</v>
      </c>
      <c r="G76" s="17">
        <v>500000</v>
      </c>
      <c r="H76" s="17">
        <v>0</v>
      </c>
      <c r="I76" s="17">
        <v>0</v>
      </c>
    </row>
    <row r="77" spans="1:9" ht="120" customHeight="1">
      <c r="A77" s="130">
        <v>64</v>
      </c>
      <c r="B77" s="3" t="s">
        <v>259</v>
      </c>
      <c r="C77" s="130">
        <v>834</v>
      </c>
      <c r="D77" s="131" t="s">
        <v>59</v>
      </c>
      <c r="E77" s="133" t="s">
        <v>260</v>
      </c>
      <c r="F77" s="131"/>
      <c r="G77" s="17">
        <f aca="true" t="shared" si="12" ref="G77:I78">G78</f>
        <v>45684</v>
      </c>
      <c r="H77" s="17">
        <f t="shared" si="12"/>
        <v>27368</v>
      </c>
      <c r="I77" s="17">
        <f t="shared" si="12"/>
        <v>30421</v>
      </c>
    </row>
    <row r="78" spans="1:9" ht="44.25" customHeight="1">
      <c r="A78" s="130">
        <v>65</v>
      </c>
      <c r="B78" s="3" t="s">
        <v>61</v>
      </c>
      <c r="C78" s="130">
        <v>834</v>
      </c>
      <c r="D78" s="131" t="s">
        <v>59</v>
      </c>
      <c r="E78" s="133" t="s">
        <v>260</v>
      </c>
      <c r="F78" s="131" t="s">
        <v>51</v>
      </c>
      <c r="G78" s="17">
        <f t="shared" si="12"/>
        <v>45684</v>
      </c>
      <c r="H78" s="17">
        <f t="shared" si="12"/>
        <v>27368</v>
      </c>
      <c r="I78" s="17">
        <f t="shared" si="12"/>
        <v>30421</v>
      </c>
    </row>
    <row r="79" spans="1:9" ht="44.25" customHeight="1">
      <c r="A79" s="130">
        <v>66</v>
      </c>
      <c r="B79" s="3" t="s">
        <v>28</v>
      </c>
      <c r="C79" s="130">
        <v>834</v>
      </c>
      <c r="D79" s="131" t="s">
        <v>59</v>
      </c>
      <c r="E79" s="133" t="s">
        <v>260</v>
      </c>
      <c r="F79" s="131" t="s">
        <v>52</v>
      </c>
      <c r="G79" s="17">
        <v>45684</v>
      </c>
      <c r="H79" s="17">
        <v>27368</v>
      </c>
      <c r="I79" s="17">
        <v>30421</v>
      </c>
    </row>
    <row r="80" spans="1:9" ht="147.75" customHeight="1">
      <c r="A80" s="130">
        <v>67</v>
      </c>
      <c r="B80" s="3" t="s">
        <v>276</v>
      </c>
      <c r="C80" s="130">
        <v>834</v>
      </c>
      <c r="D80" s="131" t="s">
        <v>59</v>
      </c>
      <c r="E80" s="133" t="s">
        <v>260</v>
      </c>
      <c r="F80" s="131"/>
      <c r="G80" s="17">
        <f>G81</f>
        <v>194000</v>
      </c>
      <c r="H80" s="17">
        <v>0</v>
      </c>
      <c r="I80" s="17">
        <v>0</v>
      </c>
    </row>
    <row r="81" spans="1:9" ht="44.25" customHeight="1">
      <c r="A81" s="130">
        <v>68</v>
      </c>
      <c r="B81" s="3" t="s">
        <v>61</v>
      </c>
      <c r="C81" s="130">
        <v>834</v>
      </c>
      <c r="D81" s="131" t="s">
        <v>59</v>
      </c>
      <c r="E81" s="133" t="s">
        <v>277</v>
      </c>
      <c r="F81" s="131" t="s">
        <v>51</v>
      </c>
      <c r="G81" s="17">
        <f>G82</f>
        <v>194000</v>
      </c>
      <c r="H81" s="17">
        <v>0</v>
      </c>
      <c r="I81" s="17">
        <v>0</v>
      </c>
    </row>
    <row r="82" spans="1:9" ht="44.25" customHeight="1">
      <c r="A82" s="130">
        <v>69</v>
      </c>
      <c r="B82" s="3" t="s">
        <v>28</v>
      </c>
      <c r="C82" s="130">
        <v>834</v>
      </c>
      <c r="D82" s="131" t="s">
        <v>59</v>
      </c>
      <c r="E82" s="133" t="s">
        <v>277</v>
      </c>
      <c r="F82" s="131" t="s">
        <v>52</v>
      </c>
      <c r="G82" s="17">
        <v>194000</v>
      </c>
      <c r="H82" s="17">
        <v>0</v>
      </c>
      <c r="I82" s="17">
        <v>0</v>
      </c>
    </row>
    <row r="83" spans="1:9" ht="17.25" customHeight="1">
      <c r="A83" s="130">
        <v>70</v>
      </c>
      <c r="B83" s="3" t="s">
        <v>62</v>
      </c>
      <c r="C83" s="130">
        <v>834</v>
      </c>
      <c r="D83" s="131" t="s">
        <v>63</v>
      </c>
      <c r="E83" s="133"/>
      <c r="F83" s="131"/>
      <c r="G83" s="17">
        <f aca="true" t="shared" si="13" ref="G83:I85">G84</f>
        <v>175540</v>
      </c>
      <c r="H83" s="17">
        <f t="shared" si="13"/>
        <v>89600</v>
      </c>
      <c r="I83" s="17">
        <f t="shared" si="13"/>
        <v>92200</v>
      </c>
    </row>
    <row r="84" spans="1:9" ht="27" customHeight="1">
      <c r="A84" s="130">
        <v>71</v>
      </c>
      <c r="B84" s="3" t="s">
        <v>64</v>
      </c>
      <c r="C84" s="130">
        <v>834</v>
      </c>
      <c r="D84" s="131" t="s">
        <v>65</v>
      </c>
      <c r="E84" s="133"/>
      <c r="F84" s="131"/>
      <c r="G84" s="17">
        <f t="shared" si="13"/>
        <v>175540</v>
      </c>
      <c r="H84" s="17">
        <f t="shared" si="13"/>
        <v>89600</v>
      </c>
      <c r="I84" s="17">
        <f t="shared" si="13"/>
        <v>92200</v>
      </c>
    </row>
    <row r="85" spans="1:9" ht="66" customHeight="1">
      <c r="A85" s="130">
        <v>72</v>
      </c>
      <c r="B85" s="3" t="s">
        <v>66</v>
      </c>
      <c r="C85" s="130">
        <v>834</v>
      </c>
      <c r="D85" s="131" t="s">
        <v>65</v>
      </c>
      <c r="E85" s="133">
        <v>100000000</v>
      </c>
      <c r="F85" s="131"/>
      <c r="G85" s="17">
        <f t="shared" si="13"/>
        <v>175540</v>
      </c>
      <c r="H85" s="17">
        <f t="shared" si="13"/>
        <v>89600</v>
      </c>
      <c r="I85" s="17">
        <f t="shared" si="13"/>
        <v>92200</v>
      </c>
    </row>
    <row r="86" spans="1:9" ht="42" customHeight="1">
      <c r="A86" s="130">
        <v>73</v>
      </c>
      <c r="B86" s="3" t="s">
        <v>67</v>
      </c>
      <c r="C86" s="130">
        <v>834</v>
      </c>
      <c r="D86" s="131" t="s">
        <v>65</v>
      </c>
      <c r="E86" s="133">
        <v>120000000</v>
      </c>
      <c r="F86" s="131"/>
      <c r="G86" s="17">
        <f>G87</f>
        <v>175540</v>
      </c>
      <c r="H86" s="17">
        <f>H87</f>
        <v>89600</v>
      </c>
      <c r="I86" s="17">
        <f>I87</f>
        <v>92200</v>
      </c>
    </row>
    <row r="87" spans="1:9" ht="129.75" customHeight="1">
      <c r="A87" s="130">
        <v>74</v>
      </c>
      <c r="B87" s="3" t="s">
        <v>68</v>
      </c>
      <c r="C87" s="130">
        <v>834</v>
      </c>
      <c r="D87" s="131" t="s">
        <v>65</v>
      </c>
      <c r="E87" s="133">
        <v>120081090</v>
      </c>
      <c r="F87" s="131"/>
      <c r="G87" s="17">
        <f aca="true" t="shared" si="14" ref="G87:I88">G88</f>
        <v>175540</v>
      </c>
      <c r="H87" s="17">
        <f t="shared" si="14"/>
        <v>89600</v>
      </c>
      <c r="I87" s="17">
        <f>I88</f>
        <v>92200</v>
      </c>
    </row>
    <row r="88" spans="1:9" ht="30.75" customHeight="1">
      <c r="A88" s="130">
        <v>75</v>
      </c>
      <c r="B88" s="3" t="s">
        <v>61</v>
      </c>
      <c r="C88" s="130">
        <v>834</v>
      </c>
      <c r="D88" s="131" t="s">
        <v>65</v>
      </c>
      <c r="E88" s="133">
        <v>120081090</v>
      </c>
      <c r="F88" s="131" t="s">
        <v>51</v>
      </c>
      <c r="G88" s="17">
        <f>G89</f>
        <v>175540</v>
      </c>
      <c r="H88" s="17">
        <f t="shared" si="14"/>
        <v>89600</v>
      </c>
      <c r="I88" s="17">
        <f t="shared" si="14"/>
        <v>92200</v>
      </c>
    </row>
    <row r="89" spans="1:9" ht="42.75" customHeight="1">
      <c r="A89" s="130">
        <v>76</v>
      </c>
      <c r="B89" s="3" t="s">
        <v>28</v>
      </c>
      <c r="C89" s="130">
        <v>834</v>
      </c>
      <c r="D89" s="131" t="s">
        <v>65</v>
      </c>
      <c r="E89" s="133">
        <v>120081090</v>
      </c>
      <c r="F89" s="131" t="s">
        <v>52</v>
      </c>
      <c r="G89" s="17">
        <v>175540</v>
      </c>
      <c r="H89" s="17">
        <v>89600</v>
      </c>
      <c r="I89" s="17">
        <v>92200</v>
      </c>
    </row>
    <row r="90" spans="1:9" ht="17.25" customHeight="1">
      <c r="A90" s="130">
        <v>77</v>
      </c>
      <c r="B90" s="3" t="s">
        <v>69</v>
      </c>
      <c r="C90" s="130">
        <v>834</v>
      </c>
      <c r="D90" s="131" t="s">
        <v>70</v>
      </c>
      <c r="E90" s="133"/>
      <c r="F90" s="130"/>
      <c r="G90" s="17">
        <f>G91+G97</f>
        <v>1212985</v>
      </c>
      <c r="H90" s="17">
        <f>H91+H97</f>
        <v>357985</v>
      </c>
      <c r="I90" s="17">
        <f>I91+I97</f>
        <v>357985</v>
      </c>
    </row>
    <row r="91" spans="1:9" ht="17.25" customHeight="1">
      <c r="A91" s="130">
        <v>78</v>
      </c>
      <c r="B91" s="3" t="s">
        <v>71</v>
      </c>
      <c r="C91" s="130">
        <v>834</v>
      </c>
      <c r="D91" s="131" t="s">
        <v>72</v>
      </c>
      <c r="E91" s="133"/>
      <c r="F91" s="130"/>
      <c r="G91" s="17">
        <f>G92</f>
        <v>77985</v>
      </c>
      <c r="H91" s="17">
        <f aca="true" t="shared" si="15" ref="G91:H95">H92</f>
        <v>77985</v>
      </c>
      <c r="I91" s="17">
        <f>I96</f>
        <v>77985</v>
      </c>
    </row>
    <row r="92" spans="1:9" ht="63.75" customHeight="1">
      <c r="A92" s="130">
        <v>79</v>
      </c>
      <c r="B92" s="3" t="s">
        <v>73</v>
      </c>
      <c r="C92" s="130">
        <v>834</v>
      </c>
      <c r="D92" s="131" t="s">
        <v>72</v>
      </c>
      <c r="E92" s="133">
        <v>100000000</v>
      </c>
      <c r="F92" s="130"/>
      <c r="G92" s="17">
        <f t="shared" si="15"/>
        <v>77985</v>
      </c>
      <c r="H92" s="17">
        <f t="shared" si="15"/>
        <v>77985</v>
      </c>
      <c r="I92" s="17">
        <f>I91</f>
        <v>77985</v>
      </c>
    </row>
    <row r="93" spans="1:9" ht="42" customHeight="1">
      <c r="A93" s="130">
        <v>80</v>
      </c>
      <c r="B93" s="3" t="s">
        <v>74</v>
      </c>
      <c r="C93" s="130">
        <v>834</v>
      </c>
      <c r="D93" s="131" t="s">
        <v>72</v>
      </c>
      <c r="E93" s="133">
        <v>110000000</v>
      </c>
      <c r="F93" s="130"/>
      <c r="G93" s="17">
        <f>G94</f>
        <v>77985</v>
      </c>
      <c r="H93" s="17">
        <f>H94</f>
        <v>77985</v>
      </c>
      <c r="I93" s="17">
        <f>I92</f>
        <v>77985</v>
      </c>
    </row>
    <row r="94" spans="1:9" ht="115.5" customHeight="1">
      <c r="A94" s="130">
        <v>81</v>
      </c>
      <c r="B94" s="3" t="s">
        <v>75</v>
      </c>
      <c r="C94" s="130">
        <v>834</v>
      </c>
      <c r="D94" s="131" t="s">
        <v>72</v>
      </c>
      <c r="E94" s="133">
        <v>110083010</v>
      </c>
      <c r="F94" s="130"/>
      <c r="G94" s="17">
        <f t="shared" si="15"/>
        <v>77985</v>
      </c>
      <c r="H94" s="17">
        <f t="shared" si="15"/>
        <v>77985</v>
      </c>
      <c r="I94" s="17">
        <f>I93</f>
        <v>77985</v>
      </c>
    </row>
    <row r="95" spans="1:9" ht="30" customHeight="1">
      <c r="A95" s="130">
        <v>82</v>
      </c>
      <c r="B95" s="3" t="s">
        <v>27</v>
      </c>
      <c r="C95" s="130">
        <v>834</v>
      </c>
      <c r="D95" s="131" t="s">
        <v>72</v>
      </c>
      <c r="E95" s="133">
        <v>110083010</v>
      </c>
      <c r="F95" s="130"/>
      <c r="G95" s="17">
        <f t="shared" si="15"/>
        <v>77985</v>
      </c>
      <c r="H95" s="17">
        <f t="shared" si="15"/>
        <v>77985</v>
      </c>
      <c r="I95" s="17">
        <f>I94</f>
        <v>77985</v>
      </c>
    </row>
    <row r="96" spans="1:9" ht="38.25" customHeight="1">
      <c r="A96" s="130">
        <v>83</v>
      </c>
      <c r="B96" s="3" t="s">
        <v>28</v>
      </c>
      <c r="C96" s="130">
        <v>834</v>
      </c>
      <c r="D96" s="131" t="s">
        <v>72</v>
      </c>
      <c r="E96" s="133">
        <v>110083010</v>
      </c>
      <c r="F96" s="130"/>
      <c r="G96" s="17">
        <v>77985</v>
      </c>
      <c r="H96" s="17">
        <v>77985</v>
      </c>
      <c r="I96" s="17">
        <v>77985</v>
      </c>
    </row>
    <row r="97" spans="1:9" ht="17.25" customHeight="1">
      <c r="A97" s="130">
        <v>84</v>
      </c>
      <c r="B97" s="3" t="s">
        <v>76</v>
      </c>
      <c r="C97" s="130">
        <v>834</v>
      </c>
      <c r="D97" s="131" t="s">
        <v>77</v>
      </c>
      <c r="E97" s="133"/>
      <c r="F97" s="130"/>
      <c r="G97" s="17">
        <f>G99</f>
        <v>1135000</v>
      </c>
      <c r="H97" s="17">
        <f>H101+H103+H108</f>
        <v>280000</v>
      </c>
      <c r="I97" s="17">
        <f>I101+I103+I108</f>
        <v>280000</v>
      </c>
    </row>
    <row r="98" spans="1:9" ht="67.5" customHeight="1">
      <c r="A98" s="130">
        <v>85</v>
      </c>
      <c r="B98" s="3" t="s">
        <v>66</v>
      </c>
      <c r="C98" s="130">
        <v>834</v>
      </c>
      <c r="D98" s="131" t="s">
        <v>77</v>
      </c>
      <c r="E98" s="133">
        <v>100000000</v>
      </c>
      <c r="F98" s="130"/>
      <c r="G98" s="17">
        <f>G99</f>
        <v>1135000</v>
      </c>
      <c r="H98" s="17">
        <f>H99</f>
        <v>280000</v>
      </c>
      <c r="I98" s="17">
        <f>I99</f>
        <v>280000</v>
      </c>
    </row>
    <row r="99" spans="1:9" ht="30" customHeight="1">
      <c r="A99" s="130">
        <v>86</v>
      </c>
      <c r="B99" s="3" t="s">
        <v>78</v>
      </c>
      <c r="C99" s="130">
        <v>834</v>
      </c>
      <c r="D99" s="131" t="s">
        <v>77</v>
      </c>
      <c r="E99" s="133">
        <v>110000000</v>
      </c>
      <c r="F99" s="130"/>
      <c r="G99" s="17">
        <f>G100+G103+G108+G109</f>
        <v>1135000</v>
      </c>
      <c r="H99" s="17">
        <f>H100+H103+H108</f>
        <v>280000</v>
      </c>
      <c r="I99" s="17">
        <f>I100+I103+I108</f>
        <v>280000</v>
      </c>
    </row>
    <row r="100" spans="1:9" ht="105.75" customHeight="1">
      <c r="A100" s="130">
        <v>87</v>
      </c>
      <c r="B100" s="3" t="s">
        <v>79</v>
      </c>
      <c r="C100" s="130">
        <v>834</v>
      </c>
      <c r="D100" s="131" t="s">
        <v>77</v>
      </c>
      <c r="E100" s="133">
        <v>110081010</v>
      </c>
      <c r="F100" s="130"/>
      <c r="G100" s="17">
        <f aca="true" t="shared" si="16" ref="G100:I101">G101</f>
        <v>110000</v>
      </c>
      <c r="H100" s="17">
        <f t="shared" si="16"/>
        <v>110000</v>
      </c>
      <c r="I100" s="17">
        <f t="shared" si="16"/>
        <v>110000</v>
      </c>
    </row>
    <row r="101" spans="1:9" ht="39.75" customHeight="1">
      <c r="A101" s="130">
        <v>88</v>
      </c>
      <c r="B101" s="3" t="s">
        <v>61</v>
      </c>
      <c r="C101" s="130">
        <v>834</v>
      </c>
      <c r="D101" s="131" t="s">
        <v>77</v>
      </c>
      <c r="E101" s="133">
        <v>110081010</v>
      </c>
      <c r="F101" s="130">
        <v>200</v>
      </c>
      <c r="G101" s="17">
        <f t="shared" si="16"/>
        <v>110000</v>
      </c>
      <c r="H101" s="17">
        <v>110000</v>
      </c>
      <c r="I101" s="17">
        <f t="shared" si="16"/>
        <v>110000</v>
      </c>
    </row>
    <row r="102" spans="1:9" ht="40.5" customHeight="1">
      <c r="A102" s="130">
        <v>89</v>
      </c>
      <c r="B102" s="3" t="s">
        <v>28</v>
      </c>
      <c r="C102" s="130">
        <v>834</v>
      </c>
      <c r="D102" s="131" t="s">
        <v>77</v>
      </c>
      <c r="E102" s="133">
        <v>110081010</v>
      </c>
      <c r="F102" s="130">
        <v>240</v>
      </c>
      <c r="G102" s="17">
        <v>110000</v>
      </c>
      <c r="H102" s="17">
        <v>110000</v>
      </c>
      <c r="I102" s="17">
        <v>110000</v>
      </c>
    </row>
    <row r="103" spans="1:9" ht="115.5" customHeight="1">
      <c r="A103" s="130">
        <v>90</v>
      </c>
      <c r="B103" s="3" t="s">
        <v>80</v>
      </c>
      <c r="C103" s="130">
        <v>834</v>
      </c>
      <c r="D103" s="131" t="s">
        <v>77</v>
      </c>
      <c r="E103" s="133">
        <v>110081040</v>
      </c>
      <c r="F103" s="130"/>
      <c r="G103" s="17">
        <f>G104</f>
        <v>20000</v>
      </c>
      <c r="H103" s="17">
        <f aca="true" t="shared" si="17" ref="G103:I104">H104</f>
        <v>20000</v>
      </c>
      <c r="I103" s="17">
        <f t="shared" si="17"/>
        <v>20000</v>
      </c>
    </row>
    <row r="104" spans="1:9" ht="40.5" customHeight="1">
      <c r="A104" s="130">
        <v>91</v>
      </c>
      <c r="B104" s="3" t="s">
        <v>61</v>
      </c>
      <c r="C104" s="130">
        <v>834</v>
      </c>
      <c r="D104" s="131" t="s">
        <v>77</v>
      </c>
      <c r="E104" s="133">
        <v>110081040</v>
      </c>
      <c r="F104" s="130">
        <v>200</v>
      </c>
      <c r="G104" s="17">
        <f t="shared" si="17"/>
        <v>20000</v>
      </c>
      <c r="H104" s="17">
        <f t="shared" si="17"/>
        <v>20000</v>
      </c>
      <c r="I104" s="17">
        <f t="shared" si="17"/>
        <v>20000</v>
      </c>
    </row>
    <row r="105" spans="1:9" ht="40.5" customHeight="1">
      <c r="A105" s="130">
        <v>92</v>
      </c>
      <c r="B105" s="3" t="s">
        <v>28</v>
      </c>
      <c r="C105" s="130">
        <v>834</v>
      </c>
      <c r="D105" s="131" t="s">
        <v>77</v>
      </c>
      <c r="E105" s="133">
        <v>110081040</v>
      </c>
      <c r="F105" s="130">
        <v>240</v>
      </c>
      <c r="G105" s="17">
        <v>20000</v>
      </c>
      <c r="H105" s="17">
        <v>20000</v>
      </c>
      <c r="I105" s="17">
        <v>20000</v>
      </c>
    </row>
    <row r="106" spans="1:9" ht="114.75">
      <c r="A106" s="130">
        <v>93</v>
      </c>
      <c r="B106" s="135" t="s">
        <v>287</v>
      </c>
      <c r="C106" s="130">
        <v>834</v>
      </c>
      <c r="D106" s="131" t="s">
        <v>77</v>
      </c>
      <c r="E106" s="133">
        <v>110081050</v>
      </c>
      <c r="F106" s="130"/>
      <c r="G106" s="17">
        <v>200000</v>
      </c>
      <c r="H106" s="17">
        <v>200000</v>
      </c>
      <c r="I106" s="17">
        <v>200000</v>
      </c>
    </row>
    <row r="107" spans="1:9" ht="40.5" customHeight="1">
      <c r="A107" s="130">
        <v>94</v>
      </c>
      <c r="B107" s="3" t="s">
        <v>61</v>
      </c>
      <c r="C107" s="130">
        <v>834</v>
      </c>
      <c r="D107" s="131" t="s">
        <v>77</v>
      </c>
      <c r="E107" s="133">
        <v>110081050</v>
      </c>
      <c r="F107" s="130">
        <v>200</v>
      </c>
      <c r="G107" s="17">
        <v>200000</v>
      </c>
      <c r="H107" s="17">
        <v>200000</v>
      </c>
      <c r="I107" s="17">
        <v>200000</v>
      </c>
    </row>
    <row r="108" spans="1:9" ht="49.5" customHeight="1">
      <c r="A108" s="130">
        <v>95</v>
      </c>
      <c r="B108" s="3" t="s">
        <v>28</v>
      </c>
      <c r="C108" s="130">
        <v>834</v>
      </c>
      <c r="D108" s="131" t="s">
        <v>77</v>
      </c>
      <c r="E108" s="133">
        <v>110081050</v>
      </c>
      <c r="F108" s="130">
        <v>240</v>
      </c>
      <c r="G108" s="17">
        <v>200000</v>
      </c>
      <c r="H108" s="17">
        <v>150000</v>
      </c>
      <c r="I108" s="17">
        <v>150000</v>
      </c>
    </row>
    <row r="109" spans="1:9" ht="119.25" customHeight="1">
      <c r="A109" s="130">
        <v>96</v>
      </c>
      <c r="B109" s="135" t="s">
        <v>288</v>
      </c>
      <c r="C109" s="130">
        <v>834</v>
      </c>
      <c r="D109" s="131" t="s">
        <v>77</v>
      </c>
      <c r="E109" s="133" t="s">
        <v>262</v>
      </c>
      <c r="F109" s="130"/>
      <c r="G109" s="17">
        <v>805000</v>
      </c>
      <c r="H109" s="17">
        <v>0</v>
      </c>
      <c r="I109" s="17">
        <v>0</v>
      </c>
    </row>
    <row r="110" spans="1:9" ht="49.5" customHeight="1">
      <c r="A110" s="130">
        <v>97</v>
      </c>
      <c r="B110" s="3" t="s">
        <v>61</v>
      </c>
      <c r="C110" s="130">
        <v>834</v>
      </c>
      <c r="D110" s="131" t="s">
        <v>77</v>
      </c>
      <c r="E110" s="133" t="s">
        <v>262</v>
      </c>
      <c r="F110" s="130">
        <v>200</v>
      </c>
      <c r="G110" s="17">
        <v>805000</v>
      </c>
      <c r="H110" s="17">
        <v>0</v>
      </c>
      <c r="I110" s="17">
        <v>0</v>
      </c>
    </row>
    <row r="111" spans="1:9" ht="49.5" customHeight="1">
      <c r="A111" s="130">
        <v>98</v>
      </c>
      <c r="B111" s="3" t="s">
        <v>28</v>
      </c>
      <c r="C111" s="130">
        <v>834</v>
      </c>
      <c r="D111" s="131" t="s">
        <v>77</v>
      </c>
      <c r="E111" s="133" t="s">
        <v>262</v>
      </c>
      <c r="F111" s="130">
        <v>240</v>
      </c>
      <c r="G111" s="17">
        <v>805000</v>
      </c>
      <c r="H111" s="17">
        <v>0</v>
      </c>
      <c r="I111" s="17">
        <v>0</v>
      </c>
    </row>
    <row r="112" spans="1:9" ht="16.5" customHeight="1">
      <c r="A112" s="130">
        <v>99</v>
      </c>
      <c r="B112" s="3" t="s">
        <v>81</v>
      </c>
      <c r="C112" s="130">
        <v>834</v>
      </c>
      <c r="D112" s="131" t="s">
        <v>82</v>
      </c>
      <c r="E112" s="133"/>
      <c r="F112" s="130"/>
      <c r="G112" s="17">
        <f aca="true" t="shared" si="18" ref="G112:I113">G113</f>
        <v>1649300</v>
      </c>
      <c r="H112" s="17">
        <f t="shared" si="18"/>
        <v>1649300</v>
      </c>
      <c r="I112" s="17">
        <f t="shared" si="18"/>
        <v>1649300</v>
      </c>
    </row>
    <row r="113" spans="1:9" ht="15.75" customHeight="1">
      <c r="A113" s="130">
        <v>100</v>
      </c>
      <c r="B113" s="3" t="s">
        <v>83</v>
      </c>
      <c r="C113" s="130">
        <v>834</v>
      </c>
      <c r="D113" s="131" t="s">
        <v>84</v>
      </c>
      <c r="E113" s="133"/>
      <c r="F113" s="131"/>
      <c r="G113" s="17">
        <f t="shared" si="18"/>
        <v>1649300</v>
      </c>
      <c r="H113" s="17">
        <f t="shared" si="18"/>
        <v>1649300</v>
      </c>
      <c r="I113" s="17">
        <f t="shared" si="18"/>
        <v>1649300</v>
      </c>
    </row>
    <row r="114" spans="1:9" ht="66" customHeight="1">
      <c r="A114" s="130">
        <v>101</v>
      </c>
      <c r="B114" s="3" t="s">
        <v>39</v>
      </c>
      <c r="C114" s="130">
        <v>834</v>
      </c>
      <c r="D114" s="131" t="s">
        <v>84</v>
      </c>
      <c r="E114" s="133">
        <v>100000000</v>
      </c>
      <c r="F114" s="131"/>
      <c r="G114" s="17">
        <f>G115</f>
        <v>1649300</v>
      </c>
      <c r="H114" s="17">
        <f>H115</f>
        <v>1649300</v>
      </c>
      <c r="I114" s="17">
        <f>I115</f>
        <v>1649300</v>
      </c>
    </row>
    <row r="115" spans="1:9" ht="39.75" customHeight="1">
      <c r="A115" s="130">
        <v>102</v>
      </c>
      <c r="B115" s="3" t="s">
        <v>85</v>
      </c>
      <c r="C115" s="130">
        <v>834</v>
      </c>
      <c r="D115" s="131" t="s">
        <v>84</v>
      </c>
      <c r="E115" s="133">
        <v>140000000</v>
      </c>
      <c r="F115" s="131"/>
      <c r="G115" s="17">
        <f aca="true" t="shared" si="19" ref="G115:I117">G116</f>
        <v>1649300</v>
      </c>
      <c r="H115" s="17">
        <f t="shared" si="19"/>
        <v>1649300</v>
      </c>
      <c r="I115" s="17">
        <f t="shared" si="19"/>
        <v>1649300</v>
      </c>
    </row>
    <row r="116" spans="1:9" ht="184.5" customHeight="1">
      <c r="A116" s="130">
        <v>103</v>
      </c>
      <c r="B116" s="3" t="s">
        <v>86</v>
      </c>
      <c r="C116" s="130">
        <v>834</v>
      </c>
      <c r="D116" s="131" t="s">
        <v>84</v>
      </c>
      <c r="E116" s="133">
        <v>140082060</v>
      </c>
      <c r="F116" s="131"/>
      <c r="G116" s="17">
        <f t="shared" si="19"/>
        <v>1649300</v>
      </c>
      <c r="H116" s="17">
        <f>H117</f>
        <v>1649300</v>
      </c>
      <c r="I116" s="17">
        <f t="shared" si="19"/>
        <v>1649300</v>
      </c>
    </row>
    <row r="117" spans="1:9" ht="21.75" customHeight="1">
      <c r="A117" s="130">
        <v>104</v>
      </c>
      <c r="B117" s="3" t="s">
        <v>87</v>
      </c>
      <c r="C117" s="130">
        <v>834</v>
      </c>
      <c r="D117" s="131" t="s">
        <v>84</v>
      </c>
      <c r="E117" s="133">
        <v>140082060</v>
      </c>
      <c r="F117" s="131" t="s">
        <v>88</v>
      </c>
      <c r="G117" s="17">
        <f>G118</f>
        <v>1649300</v>
      </c>
      <c r="H117" s="17">
        <f t="shared" si="19"/>
        <v>1649300</v>
      </c>
      <c r="I117" s="17">
        <f>I118</f>
        <v>1649300</v>
      </c>
    </row>
    <row r="118" spans="1:9" ht="21" customHeight="1">
      <c r="A118" s="130">
        <v>105</v>
      </c>
      <c r="B118" s="136" t="s">
        <v>89</v>
      </c>
      <c r="C118" s="130">
        <v>834</v>
      </c>
      <c r="D118" s="131" t="s">
        <v>84</v>
      </c>
      <c r="E118" s="133">
        <v>140082060</v>
      </c>
      <c r="F118" s="131" t="s">
        <v>90</v>
      </c>
      <c r="G118" s="17">
        <v>1649300</v>
      </c>
      <c r="H118" s="17">
        <v>1649300</v>
      </c>
      <c r="I118" s="17">
        <v>1649300</v>
      </c>
    </row>
    <row r="119" spans="1:9" ht="15.75" customHeight="1">
      <c r="A119" s="130">
        <v>106</v>
      </c>
      <c r="B119" s="136" t="s">
        <v>91</v>
      </c>
      <c r="C119" s="130">
        <v>834</v>
      </c>
      <c r="D119" s="131" t="s">
        <v>92</v>
      </c>
      <c r="E119" s="133"/>
      <c r="F119" s="131"/>
      <c r="G119" s="17">
        <f aca="true" t="shared" si="20" ref="G119:I121">G120</f>
        <v>98038.65</v>
      </c>
      <c r="H119" s="17">
        <f t="shared" si="20"/>
        <v>79264.56</v>
      </c>
      <c r="I119" s="17">
        <f t="shared" si="20"/>
        <v>79264.56</v>
      </c>
    </row>
    <row r="120" spans="1:9" ht="15.75" customHeight="1">
      <c r="A120" s="130">
        <v>107</v>
      </c>
      <c r="B120" s="136" t="s">
        <v>93</v>
      </c>
      <c r="C120" s="130">
        <v>834</v>
      </c>
      <c r="D120" s="131" t="s">
        <v>94</v>
      </c>
      <c r="E120" s="133"/>
      <c r="F120" s="131"/>
      <c r="G120" s="17">
        <f t="shared" si="20"/>
        <v>98038.65</v>
      </c>
      <c r="H120" s="17">
        <f t="shared" si="20"/>
        <v>79264.56</v>
      </c>
      <c r="I120" s="17">
        <f t="shared" si="20"/>
        <v>79264.56</v>
      </c>
    </row>
    <row r="121" spans="1:9" ht="66" customHeight="1">
      <c r="A121" s="130">
        <v>108</v>
      </c>
      <c r="B121" s="136" t="s">
        <v>95</v>
      </c>
      <c r="C121" s="130">
        <v>834</v>
      </c>
      <c r="D121" s="131" t="s">
        <v>94</v>
      </c>
      <c r="E121" s="133">
        <v>100000000</v>
      </c>
      <c r="F121" s="131"/>
      <c r="G121" s="17">
        <f t="shared" si="20"/>
        <v>98038.65</v>
      </c>
      <c r="H121" s="17">
        <f t="shared" si="20"/>
        <v>79264.56</v>
      </c>
      <c r="I121" s="17">
        <f t="shared" si="20"/>
        <v>79264.56</v>
      </c>
    </row>
    <row r="122" spans="1:9" ht="24.75" customHeight="1">
      <c r="A122" s="130">
        <v>109</v>
      </c>
      <c r="B122" s="136" t="s">
        <v>85</v>
      </c>
      <c r="C122" s="130">
        <v>834</v>
      </c>
      <c r="D122" s="131" t="s">
        <v>94</v>
      </c>
      <c r="E122" s="133">
        <v>140000000</v>
      </c>
      <c r="F122" s="131"/>
      <c r="G122" s="17">
        <f>G124</f>
        <v>98038.65</v>
      </c>
      <c r="H122" s="17">
        <f aca="true" t="shared" si="21" ref="H122:I124">H123</f>
        <v>79264.56</v>
      </c>
      <c r="I122" s="17">
        <f t="shared" si="21"/>
        <v>79264.56</v>
      </c>
    </row>
    <row r="123" spans="1:9" ht="219.75" customHeight="1">
      <c r="A123" s="130">
        <v>110</v>
      </c>
      <c r="B123" s="136" t="s">
        <v>96</v>
      </c>
      <c r="C123" s="130">
        <v>834</v>
      </c>
      <c r="D123" s="131" t="s">
        <v>94</v>
      </c>
      <c r="E123" s="133">
        <v>140082110</v>
      </c>
      <c r="F123" s="131"/>
      <c r="G123" s="17">
        <f>G124</f>
        <v>98038.65</v>
      </c>
      <c r="H123" s="17">
        <f t="shared" si="21"/>
        <v>79264.56</v>
      </c>
      <c r="I123" s="17">
        <f t="shared" si="21"/>
        <v>79264.56</v>
      </c>
    </row>
    <row r="124" spans="1:9" ht="17.25" customHeight="1">
      <c r="A124" s="130">
        <v>111</v>
      </c>
      <c r="B124" s="136" t="s">
        <v>87</v>
      </c>
      <c r="C124" s="130">
        <v>834</v>
      </c>
      <c r="D124" s="131" t="s">
        <v>94</v>
      </c>
      <c r="E124" s="133">
        <v>140082110</v>
      </c>
      <c r="F124" s="131" t="s">
        <v>88</v>
      </c>
      <c r="G124" s="17">
        <f>G125</f>
        <v>98038.65</v>
      </c>
      <c r="H124" s="17">
        <f t="shared" si="21"/>
        <v>79264.56</v>
      </c>
      <c r="I124" s="17">
        <f t="shared" si="21"/>
        <v>79264.56</v>
      </c>
    </row>
    <row r="125" spans="1:9" ht="15" customHeight="1">
      <c r="A125" s="130">
        <v>112</v>
      </c>
      <c r="B125" s="136" t="s">
        <v>89</v>
      </c>
      <c r="C125" s="130">
        <v>834</v>
      </c>
      <c r="D125" s="131" t="s">
        <v>94</v>
      </c>
      <c r="E125" s="133">
        <v>140082110</v>
      </c>
      <c r="F125" s="131" t="s">
        <v>90</v>
      </c>
      <c r="G125" s="17">
        <v>98038.65</v>
      </c>
      <c r="H125" s="17">
        <v>79264.56</v>
      </c>
      <c r="I125" s="17">
        <v>79264.56</v>
      </c>
    </row>
    <row r="126" spans="1:9" ht="28.5" customHeight="1">
      <c r="A126" s="130">
        <v>113</v>
      </c>
      <c r="B126" s="136" t="s">
        <v>97</v>
      </c>
      <c r="C126" s="130">
        <v>834</v>
      </c>
      <c r="D126" s="131" t="s">
        <v>98</v>
      </c>
      <c r="E126" s="133"/>
      <c r="F126" s="131"/>
      <c r="G126" s="17">
        <f aca="true" t="shared" si="22" ref="G126:I130">G127</f>
        <v>26404</v>
      </c>
      <c r="H126" s="17">
        <f t="shared" si="22"/>
        <v>26404</v>
      </c>
      <c r="I126" s="17">
        <f t="shared" si="22"/>
        <v>26404</v>
      </c>
    </row>
    <row r="127" spans="1:9" ht="18.75" customHeight="1">
      <c r="A127" s="130">
        <v>114</v>
      </c>
      <c r="B127" s="136" t="s">
        <v>297</v>
      </c>
      <c r="C127" s="130">
        <v>834</v>
      </c>
      <c r="D127" s="131" t="s">
        <v>99</v>
      </c>
      <c r="E127" s="133"/>
      <c r="F127" s="131"/>
      <c r="G127" s="17">
        <f t="shared" si="22"/>
        <v>26404</v>
      </c>
      <c r="H127" s="17">
        <f t="shared" si="22"/>
        <v>26404</v>
      </c>
      <c r="I127" s="17">
        <f t="shared" si="22"/>
        <v>26404</v>
      </c>
    </row>
    <row r="128" spans="1:9" ht="30.75" customHeight="1">
      <c r="A128" s="130">
        <v>115</v>
      </c>
      <c r="B128" s="3" t="s">
        <v>24</v>
      </c>
      <c r="C128" s="130">
        <v>834</v>
      </c>
      <c r="D128" s="131" t="s">
        <v>99</v>
      </c>
      <c r="E128" s="133">
        <v>8100000000</v>
      </c>
      <c r="F128" s="131"/>
      <c r="G128" s="17">
        <f t="shared" si="22"/>
        <v>26404</v>
      </c>
      <c r="H128" s="17">
        <f t="shared" si="22"/>
        <v>26404</v>
      </c>
      <c r="I128" s="17">
        <f t="shared" si="22"/>
        <v>26404</v>
      </c>
    </row>
    <row r="129" spans="1:9" ht="28.5" customHeight="1">
      <c r="A129" s="130">
        <v>116</v>
      </c>
      <c r="B129" s="3" t="s">
        <v>25</v>
      </c>
      <c r="C129" s="130">
        <v>834</v>
      </c>
      <c r="D129" s="131" t="s">
        <v>99</v>
      </c>
      <c r="E129" s="133">
        <v>8110000000</v>
      </c>
      <c r="F129" s="131"/>
      <c r="G129" s="17">
        <f t="shared" si="22"/>
        <v>26404</v>
      </c>
      <c r="H129" s="17">
        <f t="shared" si="22"/>
        <v>26404</v>
      </c>
      <c r="I129" s="17">
        <f t="shared" si="22"/>
        <v>26404</v>
      </c>
    </row>
    <row r="130" spans="1:9" ht="131.25" customHeight="1">
      <c r="A130" s="130">
        <v>117</v>
      </c>
      <c r="B130" s="3" t="s">
        <v>100</v>
      </c>
      <c r="C130" s="130">
        <v>834</v>
      </c>
      <c r="D130" s="131" t="s">
        <v>99</v>
      </c>
      <c r="E130" s="133">
        <v>8110082090</v>
      </c>
      <c r="F130" s="131"/>
      <c r="G130" s="17">
        <f t="shared" si="22"/>
        <v>26404</v>
      </c>
      <c r="H130" s="17">
        <f t="shared" si="22"/>
        <v>26404</v>
      </c>
      <c r="I130" s="17">
        <f t="shared" si="22"/>
        <v>26404</v>
      </c>
    </row>
    <row r="131" spans="1:9" ht="14.25" customHeight="1">
      <c r="A131" s="130">
        <v>118</v>
      </c>
      <c r="B131" s="3" t="s">
        <v>87</v>
      </c>
      <c r="C131" s="130">
        <v>834</v>
      </c>
      <c r="D131" s="131" t="s">
        <v>99</v>
      </c>
      <c r="E131" s="133">
        <v>8110082090</v>
      </c>
      <c r="F131" s="131" t="s">
        <v>88</v>
      </c>
      <c r="G131" s="17">
        <f>G132</f>
        <v>26404</v>
      </c>
      <c r="H131" s="17">
        <f>H132</f>
        <v>26404</v>
      </c>
      <c r="I131" s="17">
        <f>I132</f>
        <v>26404</v>
      </c>
    </row>
    <row r="132" spans="1:9" ht="21.75" customHeight="1">
      <c r="A132" s="130">
        <v>119</v>
      </c>
      <c r="B132" s="3" t="s">
        <v>89</v>
      </c>
      <c r="C132" s="130">
        <v>834</v>
      </c>
      <c r="D132" s="131" t="s">
        <v>99</v>
      </c>
      <c r="E132" s="133">
        <v>8110082090</v>
      </c>
      <c r="F132" s="131" t="s">
        <v>90</v>
      </c>
      <c r="G132" s="17">
        <v>26404</v>
      </c>
      <c r="H132" s="17">
        <v>26404</v>
      </c>
      <c r="I132" s="17">
        <v>26404</v>
      </c>
    </row>
    <row r="133" spans="1:9" ht="16.5" customHeight="1">
      <c r="A133" s="130">
        <v>120</v>
      </c>
      <c r="B133" s="3" t="s">
        <v>101</v>
      </c>
      <c r="C133" s="130"/>
      <c r="D133" s="131"/>
      <c r="E133" s="130"/>
      <c r="F133" s="131"/>
      <c r="G133" s="17"/>
      <c r="H133" s="18">
        <v>174477.68</v>
      </c>
      <c r="I133" s="18">
        <v>346165.85</v>
      </c>
    </row>
    <row r="134" spans="1:9" s="139" customFormat="1" ht="12.75">
      <c r="A134" s="170" t="s">
        <v>264</v>
      </c>
      <c r="B134" s="170"/>
      <c r="C134" s="137"/>
      <c r="D134" s="138"/>
      <c r="E134" s="137"/>
      <c r="F134" s="137"/>
      <c r="G134" s="23">
        <f>G14</f>
        <v>8867268.92</v>
      </c>
      <c r="H134" s="23">
        <f>H14</f>
        <v>7050634.999999999</v>
      </c>
      <c r="I134" s="23">
        <f>I14</f>
        <v>7056182.999999999</v>
      </c>
    </row>
    <row r="135" ht="12.75">
      <c r="C135" s="140"/>
    </row>
  </sheetData>
  <sheetProtection/>
  <autoFilter ref="A12:I134"/>
  <mergeCells count="10">
    <mergeCell ref="A9:I9"/>
    <mergeCell ref="A10:I10"/>
    <mergeCell ref="A11:I11"/>
    <mergeCell ref="A134:B134"/>
    <mergeCell ref="H1:I1"/>
    <mergeCell ref="G2:I2"/>
    <mergeCell ref="G3:I3"/>
    <mergeCell ref="A5:I5"/>
    <mergeCell ref="A6:I6"/>
    <mergeCell ref="A7:I7"/>
  </mergeCells>
  <printOptions/>
  <pageMargins left="0.7874015748031497" right="0.1968503937007874" top="0.1968503937007874" bottom="0.1968503937007874" header="0.11811023622047245" footer="0.1968503937007874"/>
  <pageSetup fitToHeight="1000" fitToWidth="1" horizontalDpi="180" verticalDpi="18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selection activeCell="J10" sqref="J10"/>
    </sheetView>
  </sheetViews>
  <sheetFormatPr defaultColWidth="9.25390625" defaultRowHeight="12.75"/>
  <cols>
    <col min="1" max="1" width="5.375" style="9" customWidth="1"/>
    <col min="2" max="2" width="44.75390625" style="9" customWidth="1"/>
    <col min="3" max="3" width="14.25390625" style="9" customWidth="1"/>
    <col min="4" max="5" width="7.25390625" style="75" customWidth="1"/>
    <col min="6" max="8" width="14.625" style="75" customWidth="1"/>
    <col min="9" max="16384" width="9.25390625" style="9" customWidth="1"/>
  </cols>
  <sheetData>
    <row r="1" spans="5:8" ht="15.75">
      <c r="E1" s="124"/>
      <c r="F1" s="124"/>
      <c r="G1" s="124"/>
      <c r="H1" s="35" t="s">
        <v>261</v>
      </c>
    </row>
    <row r="2" spans="5:8" ht="15.75">
      <c r="E2" s="124"/>
      <c r="F2" s="176" t="s">
        <v>235</v>
      </c>
      <c r="G2" s="176"/>
      <c r="H2" s="176"/>
    </row>
    <row r="3" spans="5:8" ht="15.75">
      <c r="E3" s="177" t="s">
        <v>313</v>
      </c>
      <c r="F3" s="177"/>
      <c r="G3" s="177"/>
      <c r="H3" s="177"/>
    </row>
    <row r="5" spans="1:8" ht="15.75">
      <c r="A5" s="178" t="s">
        <v>102</v>
      </c>
      <c r="B5" s="178"/>
      <c r="C5" s="178"/>
      <c r="D5" s="178"/>
      <c r="E5" s="178"/>
      <c r="F5" s="178"/>
      <c r="G5" s="178"/>
      <c r="H5" s="178"/>
    </row>
    <row r="6" spans="1:8" ht="15.75">
      <c r="A6" s="179" t="s">
        <v>103</v>
      </c>
      <c r="B6" s="179"/>
      <c r="C6" s="179"/>
      <c r="D6" s="179"/>
      <c r="E6" s="179"/>
      <c r="F6" s="179"/>
      <c r="G6" s="179"/>
      <c r="H6" s="179"/>
    </row>
    <row r="7" spans="1:8" ht="15.75">
      <c r="A7" s="176" t="s">
        <v>104</v>
      </c>
      <c r="B7" s="176"/>
      <c r="C7" s="176"/>
      <c r="D7" s="176"/>
      <c r="E7" s="176"/>
      <c r="F7" s="176"/>
      <c r="G7" s="176"/>
      <c r="H7" s="176"/>
    </row>
    <row r="8" ht="15.75">
      <c r="A8" s="36"/>
    </row>
    <row r="9" spans="1:8" ht="57.75" customHeight="1">
      <c r="A9" s="181" t="s">
        <v>105</v>
      </c>
      <c r="B9" s="181"/>
      <c r="C9" s="181"/>
      <c r="D9" s="181"/>
      <c r="E9" s="181"/>
      <c r="F9" s="181"/>
      <c r="G9" s="181"/>
      <c r="H9" s="181"/>
    </row>
    <row r="10" spans="1:8" ht="15.75">
      <c r="A10" s="33"/>
      <c r="B10" s="33"/>
      <c r="C10" s="33"/>
      <c r="D10" s="33"/>
      <c r="E10" s="33"/>
      <c r="F10" s="33"/>
      <c r="G10" s="33"/>
      <c r="H10" s="33"/>
    </row>
    <row r="11" spans="1:8" ht="15" customHeight="1">
      <c r="A11" s="180" t="s">
        <v>2</v>
      </c>
      <c r="B11" s="180"/>
      <c r="C11" s="180"/>
      <c r="D11" s="180"/>
      <c r="E11" s="180"/>
      <c r="F11" s="180"/>
      <c r="G11" s="180"/>
      <c r="H11" s="180"/>
    </row>
    <row r="12" spans="1:8" s="79" customFormat="1" ht="63">
      <c r="A12" s="77" t="s">
        <v>3</v>
      </c>
      <c r="B12" s="77" t="s">
        <v>4</v>
      </c>
      <c r="C12" s="77" t="s">
        <v>7</v>
      </c>
      <c r="D12" s="78" t="s">
        <v>8</v>
      </c>
      <c r="E12" s="78" t="s">
        <v>6</v>
      </c>
      <c r="F12" s="78" t="s">
        <v>9</v>
      </c>
      <c r="G12" s="78" t="s">
        <v>10</v>
      </c>
      <c r="H12" s="78" t="s">
        <v>11</v>
      </c>
    </row>
    <row r="13" spans="1:8" ht="15.75">
      <c r="A13" s="37"/>
      <c r="B13" s="37">
        <v>1</v>
      </c>
      <c r="C13" s="37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</row>
    <row r="14" spans="1:8" ht="78.75">
      <c r="A14" s="37">
        <v>1</v>
      </c>
      <c r="B14" s="39" t="s">
        <v>66</v>
      </c>
      <c r="C14" s="40">
        <v>100000000</v>
      </c>
      <c r="D14" s="41"/>
      <c r="E14" s="42"/>
      <c r="F14" s="43">
        <f>F15+F56+F62+F83</f>
        <v>5212742.55</v>
      </c>
      <c r="G14" s="43">
        <f>G15+G56+G62+G83</f>
        <v>3486505.56</v>
      </c>
      <c r="H14" s="43">
        <f>H15+H56+H62+H83</f>
        <v>3492158.56</v>
      </c>
    </row>
    <row r="15" spans="1:8" ht="31.5">
      <c r="A15" s="38">
        <v>2</v>
      </c>
      <c r="B15" s="44" t="s">
        <v>106</v>
      </c>
      <c r="C15" s="45">
        <v>110000000</v>
      </c>
      <c r="D15" s="41"/>
      <c r="E15" s="42"/>
      <c r="F15" s="43">
        <f>F16+F21+F26+F31+F36+F41+F46+F51</f>
        <v>2470179.9</v>
      </c>
      <c r="G15" s="43">
        <f>G16+G21+G26+G31+G36+G41+G46+G51</f>
        <v>1560973</v>
      </c>
      <c r="H15" s="43">
        <f>H16+H21+H26+H31+H36+H41+H46+H51</f>
        <v>1560973</v>
      </c>
    </row>
    <row r="16" spans="1:8" s="76" customFormat="1" ht="157.5">
      <c r="A16" s="37">
        <v>3</v>
      </c>
      <c r="B16" s="59" t="s">
        <v>289</v>
      </c>
      <c r="C16" s="46">
        <v>110027240</v>
      </c>
      <c r="D16" s="47"/>
      <c r="E16" s="48"/>
      <c r="F16" s="49">
        <f>F17</f>
        <v>54206.9</v>
      </c>
      <c r="G16" s="49">
        <f aca="true" t="shared" si="0" ref="G16:H19">G17</f>
        <v>0</v>
      </c>
      <c r="H16" s="49">
        <f t="shared" si="0"/>
        <v>0</v>
      </c>
    </row>
    <row r="17" spans="1:8" ht="94.5">
      <c r="A17" s="38">
        <v>4</v>
      </c>
      <c r="B17" s="50" t="s">
        <v>20</v>
      </c>
      <c r="C17" s="51">
        <v>110027240</v>
      </c>
      <c r="D17" s="38">
        <v>100</v>
      </c>
      <c r="E17" s="52"/>
      <c r="F17" s="53">
        <f>F18</f>
        <v>54206.9</v>
      </c>
      <c r="G17" s="53">
        <f t="shared" si="0"/>
        <v>0</v>
      </c>
      <c r="H17" s="53">
        <f t="shared" si="0"/>
        <v>0</v>
      </c>
    </row>
    <row r="18" spans="1:8" ht="47.25">
      <c r="A18" s="37">
        <v>5</v>
      </c>
      <c r="B18" s="50" t="s">
        <v>21</v>
      </c>
      <c r="C18" s="51">
        <v>110027240</v>
      </c>
      <c r="D18" s="38">
        <v>120</v>
      </c>
      <c r="E18" s="52"/>
      <c r="F18" s="53">
        <f>F19</f>
        <v>54206.9</v>
      </c>
      <c r="G18" s="53">
        <f t="shared" si="0"/>
        <v>0</v>
      </c>
      <c r="H18" s="53">
        <f t="shared" si="0"/>
        <v>0</v>
      </c>
    </row>
    <row r="19" spans="1:8" ht="15.75">
      <c r="A19" s="38">
        <v>6</v>
      </c>
      <c r="B19" s="50" t="s">
        <v>13</v>
      </c>
      <c r="C19" s="51">
        <v>110027240</v>
      </c>
      <c r="D19" s="38">
        <v>120</v>
      </c>
      <c r="E19" s="52" t="s">
        <v>14</v>
      </c>
      <c r="F19" s="53">
        <f>F20</f>
        <v>54206.9</v>
      </c>
      <c r="G19" s="53">
        <f t="shared" si="0"/>
        <v>0</v>
      </c>
      <c r="H19" s="53">
        <f t="shared" si="0"/>
        <v>0</v>
      </c>
    </row>
    <row r="20" spans="1:8" ht="15.75">
      <c r="A20" s="37">
        <v>7</v>
      </c>
      <c r="B20" s="50" t="s">
        <v>37</v>
      </c>
      <c r="C20" s="51">
        <v>110027240</v>
      </c>
      <c r="D20" s="38">
        <v>120</v>
      </c>
      <c r="E20" s="52" t="s">
        <v>38</v>
      </c>
      <c r="F20" s="53">
        <f>'прил 4 ведом'!G46</f>
        <v>54206.9</v>
      </c>
      <c r="G20" s="53">
        <f>'прил 4 ведом'!H46</f>
        <v>0</v>
      </c>
      <c r="H20" s="53">
        <f>'прил 4 ведом'!I46</f>
        <v>0</v>
      </c>
    </row>
    <row r="21" spans="1:8" s="76" customFormat="1" ht="110.25">
      <c r="A21" s="38">
        <v>8</v>
      </c>
      <c r="B21" s="54" t="s">
        <v>107</v>
      </c>
      <c r="C21" s="55">
        <v>110081010</v>
      </c>
      <c r="D21" s="47"/>
      <c r="E21" s="48"/>
      <c r="F21" s="49">
        <f>F22</f>
        <v>110000</v>
      </c>
      <c r="G21" s="49">
        <f>G22</f>
        <v>110000</v>
      </c>
      <c r="H21" s="49">
        <f>H22</f>
        <v>110000</v>
      </c>
    </row>
    <row r="22" spans="1:8" ht="47.25">
      <c r="A22" s="37">
        <v>9</v>
      </c>
      <c r="B22" s="50" t="s">
        <v>61</v>
      </c>
      <c r="C22" s="56">
        <v>110081010</v>
      </c>
      <c r="D22" s="38">
        <v>200</v>
      </c>
      <c r="E22" s="52"/>
      <c r="F22" s="53">
        <f aca="true" t="shared" si="1" ref="F22:H24">F23</f>
        <v>110000</v>
      </c>
      <c r="G22" s="53">
        <f t="shared" si="1"/>
        <v>110000</v>
      </c>
      <c r="H22" s="53">
        <f t="shared" si="1"/>
        <v>110000</v>
      </c>
    </row>
    <row r="23" spans="1:8" ht="47.25">
      <c r="A23" s="38">
        <v>10</v>
      </c>
      <c r="B23" s="50" t="s">
        <v>28</v>
      </c>
      <c r="C23" s="56">
        <v>110081010</v>
      </c>
      <c r="D23" s="38">
        <v>240</v>
      </c>
      <c r="E23" s="52"/>
      <c r="F23" s="53">
        <f t="shared" si="1"/>
        <v>110000</v>
      </c>
      <c r="G23" s="53">
        <f t="shared" si="1"/>
        <v>110000</v>
      </c>
      <c r="H23" s="53">
        <f t="shared" si="1"/>
        <v>110000</v>
      </c>
    </row>
    <row r="24" spans="1:8" ht="15.75">
      <c r="A24" s="37">
        <v>11</v>
      </c>
      <c r="B24" s="57" t="s">
        <v>69</v>
      </c>
      <c r="C24" s="56">
        <v>110081010</v>
      </c>
      <c r="D24" s="38">
        <v>240</v>
      </c>
      <c r="E24" s="52" t="s">
        <v>70</v>
      </c>
      <c r="F24" s="53">
        <f t="shared" si="1"/>
        <v>110000</v>
      </c>
      <c r="G24" s="53">
        <f t="shared" si="1"/>
        <v>110000</v>
      </c>
      <c r="H24" s="53">
        <f t="shared" si="1"/>
        <v>110000</v>
      </c>
    </row>
    <row r="25" spans="1:8" ht="15.75">
      <c r="A25" s="38">
        <v>12</v>
      </c>
      <c r="B25" s="57" t="s">
        <v>76</v>
      </c>
      <c r="C25" s="56">
        <v>110081010</v>
      </c>
      <c r="D25" s="38">
        <v>240</v>
      </c>
      <c r="E25" s="52" t="s">
        <v>77</v>
      </c>
      <c r="F25" s="53">
        <f>'прил 4 ведом'!G102</f>
        <v>110000</v>
      </c>
      <c r="G25" s="53">
        <f>'прил 4 ведом'!H102</f>
        <v>110000</v>
      </c>
      <c r="H25" s="53">
        <f>'прил 4 ведом'!I102</f>
        <v>110000</v>
      </c>
    </row>
    <row r="26" spans="1:8" s="76" customFormat="1" ht="126">
      <c r="A26" s="37">
        <v>13</v>
      </c>
      <c r="B26" s="58" t="s">
        <v>108</v>
      </c>
      <c r="C26" s="55">
        <v>110081040</v>
      </c>
      <c r="D26" s="47"/>
      <c r="E26" s="48"/>
      <c r="F26" s="49">
        <f>F27</f>
        <v>20000</v>
      </c>
      <c r="G26" s="49">
        <f aca="true" t="shared" si="2" ref="G26:H29">G27</f>
        <v>20000</v>
      </c>
      <c r="H26" s="49">
        <f t="shared" si="2"/>
        <v>20000</v>
      </c>
    </row>
    <row r="27" spans="1:8" ht="47.25">
      <c r="A27" s="38">
        <v>14</v>
      </c>
      <c r="B27" s="57" t="s">
        <v>61</v>
      </c>
      <c r="C27" s="56">
        <v>110081040</v>
      </c>
      <c r="D27" s="38">
        <v>200</v>
      </c>
      <c r="E27" s="52"/>
      <c r="F27" s="53">
        <f>F28</f>
        <v>20000</v>
      </c>
      <c r="G27" s="53">
        <f t="shared" si="2"/>
        <v>20000</v>
      </c>
      <c r="H27" s="53">
        <f t="shared" si="2"/>
        <v>20000</v>
      </c>
    </row>
    <row r="28" spans="1:8" ht="47.25">
      <c r="A28" s="37">
        <v>15</v>
      </c>
      <c r="B28" s="57" t="s">
        <v>28</v>
      </c>
      <c r="C28" s="56">
        <v>110081040</v>
      </c>
      <c r="D28" s="38">
        <v>240</v>
      </c>
      <c r="E28" s="52"/>
      <c r="F28" s="53">
        <f>F29</f>
        <v>20000</v>
      </c>
      <c r="G28" s="53">
        <f t="shared" si="2"/>
        <v>20000</v>
      </c>
      <c r="H28" s="53">
        <f t="shared" si="2"/>
        <v>20000</v>
      </c>
    </row>
    <row r="29" spans="1:8" ht="15.75">
      <c r="A29" s="38">
        <v>16</v>
      </c>
      <c r="B29" s="57" t="s">
        <v>69</v>
      </c>
      <c r="C29" s="56">
        <v>110081040</v>
      </c>
      <c r="D29" s="38">
        <v>240</v>
      </c>
      <c r="E29" s="52" t="s">
        <v>70</v>
      </c>
      <c r="F29" s="53">
        <f>F30</f>
        <v>20000</v>
      </c>
      <c r="G29" s="53">
        <f t="shared" si="2"/>
        <v>20000</v>
      </c>
      <c r="H29" s="53">
        <f t="shared" si="2"/>
        <v>20000</v>
      </c>
    </row>
    <row r="30" spans="1:8" ht="15.75">
      <c r="A30" s="37">
        <v>17</v>
      </c>
      <c r="B30" s="57" t="s">
        <v>76</v>
      </c>
      <c r="C30" s="56">
        <v>110081040</v>
      </c>
      <c r="D30" s="38">
        <v>240</v>
      </c>
      <c r="E30" s="52" t="s">
        <v>77</v>
      </c>
      <c r="F30" s="53">
        <f>'прил 4 ведом'!G105</f>
        <v>20000</v>
      </c>
      <c r="G30" s="53">
        <f>'прил 4 ведом'!H105</f>
        <v>20000</v>
      </c>
      <c r="H30" s="53">
        <f>'прил 4 ведом'!I105</f>
        <v>20000</v>
      </c>
    </row>
    <row r="31" spans="1:8" s="76" customFormat="1" ht="126">
      <c r="A31" s="38">
        <v>18</v>
      </c>
      <c r="B31" s="58" t="s">
        <v>287</v>
      </c>
      <c r="C31" s="55">
        <v>110081050</v>
      </c>
      <c r="D31" s="47"/>
      <c r="E31" s="48"/>
      <c r="F31" s="49">
        <f>F32</f>
        <v>200000</v>
      </c>
      <c r="G31" s="49">
        <f aca="true" t="shared" si="3" ref="G31:H34">G32</f>
        <v>150000</v>
      </c>
      <c r="H31" s="49">
        <f t="shared" si="3"/>
        <v>150000</v>
      </c>
    </row>
    <row r="32" spans="1:8" ht="47.25">
      <c r="A32" s="37">
        <v>19</v>
      </c>
      <c r="B32" s="57" t="s">
        <v>61</v>
      </c>
      <c r="C32" s="56">
        <v>110081050</v>
      </c>
      <c r="D32" s="38">
        <v>200</v>
      </c>
      <c r="E32" s="52"/>
      <c r="F32" s="53">
        <f>F33</f>
        <v>200000</v>
      </c>
      <c r="G32" s="53">
        <f t="shared" si="3"/>
        <v>150000</v>
      </c>
      <c r="H32" s="53">
        <f t="shared" si="3"/>
        <v>150000</v>
      </c>
    </row>
    <row r="33" spans="1:8" ht="47.25">
      <c r="A33" s="38">
        <v>20</v>
      </c>
      <c r="B33" s="57" t="s">
        <v>28</v>
      </c>
      <c r="C33" s="56">
        <v>110081050</v>
      </c>
      <c r="D33" s="38">
        <v>240</v>
      </c>
      <c r="E33" s="52"/>
      <c r="F33" s="53">
        <f>F34</f>
        <v>200000</v>
      </c>
      <c r="G33" s="53">
        <f t="shared" si="3"/>
        <v>150000</v>
      </c>
      <c r="H33" s="53">
        <f t="shared" si="3"/>
        <v>150000</v>
      </c>
    </row>
    <row r="34" spans="1:8" ht="15.75">
      <c r="A34" s="37">
        <v>21</v>
      </c>
      <c r="B34" s="57" t="s">
        <v>69</v>
      </c>
      <c r="C34" s="56">
        <v>110081050</v>
      </c>
      <c r="D34" s="38">
        <v>240</v>
      </c>
      <c r="E34" s="52" t="s">
        <v>70</v>
      </c>
      <c r="F34" s="53">
        <f>F35</f>
        <v>200000</v>
      </c>
      <c r="G34" s="53">
        <f t="shared" si="3"/>
        <v>150000</v>
      </c>
      <c r="H34" s="53">
        <f t="shared" si="3"/>
        <v>150000</v>
      </c>
    </row>
    <row r="35" spans="1:8" ht="15.75">
      <c r="A35" s="38">
        <v>22</v>
      </c>
      <c r="B35" s="57" t="s">
        <v>76</v>
      </c>
      <c r="C35" s="56">
        <v>110081050</v>
      </c>
      <c r="D35" s="38">
        <v>240</v>
      </c>
      <c r="E35" s="52" t="s">
        <v>77</v>
      </c>
      <c r="F35" s="53">
        <f>'прил 4 ведом'!G108</f>
        <v>200000</v>
      </c>
      <c r="G35" s="53">
        <f>'прил 4 ведом'!H108</f>
        <v>150000</v>
      </c>
      <c r="H35" s="53">
        <f>'прил 4 ведом'!I108</f>
        <v>150000</v>
      </c>
    </row>
    <row r="36" spans="1:8" s="76" customFormat="1" ht="110.25">
      <c r="A36" s="37">
        <v>23</v>
      </c>
      <c r="B36" s="58" t="s">
        <v>263</v>
      </c>
      <c r="C36" s="55">
        <v>110081060</v>
      </c>
      <c r="D36" s="47"/>
      <c r="E36" s="48"/>
      <c r="F36" s="49">
        <f aca="true" t="shared" si="4" ref="F36:H39">F37</f>
        <v>39060</v>
      </c>
      <c r="G36" s="49">
        <f t="shared" si="4"/>
        <v>39060</v>
      </c>
      <c r="H36" s="49">
        <f t="shared" si="4"/>
        <v>39060</v>
      </c>
    </row>
    <row r="37" spans="1:8" ht="95.25" customHeight="1">
      <c r="A37" s="38">
        <v>24</v>
      </c>
      <c r="B37" s="57" t="s">
        <v>294</v>
      </c>
      <c r="C37" s="56">
        <v>110081060</v>
      </c>
      <c r="D37" s="38">
        <v>100</v>
      </c>
      <c r="E37" s="52"/>
      <c r="F37" s="53">
        <f t="shared" si="4"/>
        <v>39060</v>
      </c>
      <c r="G37" s="53">
        <f t="shared" si="4"/>
        <v>39060</v>
      </c>
      <c r="H37" s="53">
        <f t="shared" si="4"/>
        <v>39060</v>
      </c>
    </row>
    <row r="38" spans="1:8" ht="47.25">
      <c r="A38" s="37">
        <v>25</v>
      </c>
      <c r="B38" s="57" t="s">
        <v>21</v>
      </c>
      <c r="C38" s="56">
        <v>110081060</v>
      </c>
      <c r="D38" s="38">
        <v>120</v>
      </c>
      <c r="E38" s="52"/>
      <c r="F38" s="53">
        <f t="shared" si="4"/>
        <v>39060</v>
      </c>
      <c r="G38" s="53">
        <f t="shared" si="4"/>
        <v>39060</v>
      </c>
      <c r="H38" s="53">
        <f t="shared" si="4"/>
        <v>39060</v>
      </c>
    </row>
    <row r="39" spans="1:8" ht="15.75">
      <c r="A39" s="38">
        <v>26</v>
      </c>
      <c r="B39" s="57" t="s">
        <v>13</v>
      </c>
      <c r="C39" s="56">
        <v>110081060</v>
      </c>
      <c r="D39" s="38">
        <v>120</v>
      </c>
      <c r="E39" s="52" t="s">
        <v>14</v>
      </c>
      <c r="F39" s="53">
        <f t="shared" si="4"/>
        <v>39060</v>
      </c>
      <c r="G39" s="53">
        <f t="shared" si="4"/>
        <v>39060</v>
      </c>
      <c r="H39" s="53">
        <f t="shared" si="4"/>
        <v>39060</v>
      </c>
    </row>
    <row r="40" spans="1:8" ht="15.75">
      <c r="A40" s="37">
        <v>27</v>
      </c>
      <c r="B40" s="57" t="s">
        <v>37</v>
      </c>
      <c r="C40" s="56">
        <v>110081060</v>
      </c>
      <c r="D40" s="38">
        <v>120</v>
      </c>
      <c r="E40" s="52" t="s">
        <v>38</v>
      </c>
      <c r="F40" s="53">
        <f>'прил 4 ведом'!G49</f>
        <v>39060</v>
      </c>
      <c r="G40" s="53">
        <f>'прил 4 ведом'!H49</f>
        <v>39060</v>
      </c>
      <c r="H40" s="53">
        <f>'прил 4 ведом'!I49</f>
        <v>39060</v>
      </c>
    </row>
    <row r="41" spans="1:8" s="76" customFormat="1" ht="126">
      <c r="A41" s="38">
        <v>28</v>
      </c>
      <c r="B41" s="58" t="s">
        <v>266</v>
      </c>
      <c r="C41" s="55">
        <v>110083010</v>
      </c>
      <c r="D41" s="47"/>
      <c r="E41" s="48"/>
      <c r="F41" s="49">
        <f aca="true" t="shared" si="5" ref="F41:H44">F42</f>
        <v>77985</v>
      </c>
      <c r="G41" s="49">
        <f t="shared" si="5"/>
        <v>77985</v>
      </c>
      <c r="H41" s="49">
        <f t="shared" si="5"/>
        <v>77985</v>
      </c>
    </row>
    <row r="42" spans="1:8" ht="47.25">
      <c r="A42" s="37">
        <v>29</v>
      </c>
      <c r="B42" s="57" t="s">
        <v>61</v>
      </c>
      <c r="C42" s="56">
        <v>110083010</v>
      </c>
      <c r="D42" s="38">
        <v>200</v>
      </c>
      <c r="E42" s="52"/>
      <c r="F42" s="53">
        <f t="shared" si="5"/>
        <v>77985</v>
      </c>
      <c r="G42" s="53">
        <f t="shared" si="5"/>
        <v>77985</v>
      </c>
      <c r="H42" s="53">
        <f t="shared" si="5"/>
        <v>77985</v>
      </c>
    </row>
    <row r="43" spans="1:8" ht="47.25">
      <c r="A43" s="38">
        <v>30</v>
      </c>
      <c r="B43" s="57" t="s">
        <v>28</v>
      </c>
      <c r="C43" s="56">
        <v>110083010</v>
      </c>
      <c r="D43" s="38">
        <v>240</v>
      </c>
      <c r="E43" s="52"/>
      <c r="F43" s="53">
        <f t="shared" si="5"/>
        <v>77985</v>
      </c>
      <c r="G43" s="53">
        <f t="shared" si="5"/>
        <v>77985</v>
      </c>
      <c r="H43" s="53">
        <f t="shared" si="5"/>
        <v>77985</v>
      </c>
    </row>
    <row r="44" spans="1:8" ht="15.75">
      <c r="A44" s="37">
        <v>31</v>
      </c>
      <c r="B44" s="57" t="s">
        <v>69</v>
      </c>
      <c r="C44" s="56">
        <v>110083010</v>
      </c>
      <c r="D44" s="38">
        <v>240</v>
      </c>
      <c r="E44" s="52" t="s">
        <v>70</v>
      </c>
      <c r="F44" s="53">
        <f t="shared" si="5"/>
        <v>77985</v>
      </c>
      <c r="G44" s="53">
        <f t="shared" si="5"/>
        <v>77985</v>
      </c>
      <c r="H44" s="53">
        <f t="shared" si="5"/>
        <v>77985</v>
      </c>
    </row>
    <row r="45" spans="1:8" ht="15.75">
      <c r="A45" s="38">
        <v>32</v>
      </c>
      <c r="B45" s="57" t="s">
        <v>71</v>
      </c>
      <c r="C45" s="56">
        <v>110083010</v>
      </c>
      <c r="D45" s="38">
        <v>240</v>
      </c>
      <c r="E45" s="52" t="s">
        <v>72</v>
      </c>
      <c r="F45" s="53">
        <f>'прил 4 ведом'!G96</f>
        <v>77985</v>
      </c>
      <c r="G45" s="53">
        <f>'прил 4 ведом'!H96</f>
        <v>77985</v>
      </c>
      <c r="H45" s="53">
        <f>'прил 4 ведом'!I96</f>
        <v>77985</v>
      </c>
    </row>
    <row r="46" spans="1:8" s="76" customFormat="1" ht="126">
      <c r="A46" s="37">
        <v>33</v>
      </c>
      <c r="B46" s="59" t="s">
        <v>109</v>
      </c>
      <c r="C46" s="46">
        <v>110083090</v>
      </c>
      <c r="D46" s="47"/>
      <c r="E46" s="48"/>
      <c r="F46" s="49">
        <f aca="true" t="shared" si="6" ref="F46:H49">F47</f>
        <v>1163928</v>
      </c>
      <c r="G46" s="49">
        <f t="shared" si="6"/>
        <v>1163928</v>
      </c>
      <c r="H46" s="49">
        <f t="shared" si="6"/>
        <v>1163928</v>
      </c>
    </row>
    <row r="47" spans="1:8" ht="94.5">
      <c r="A47" s="38">
        <v>34</v>
      </c>
      <c r="B47" s="57" t="s">
        <v>50</v>
      </c>
      <c r="C47" s="56">
        <v>110083090</v>
      </c>
      <c r="D47" s="38">
        <v>100</v>
      </c>
      <c r="E47" s="52"/>
      <c r="F47" s="53">
        <f t="shared" si="6"/>
        <v>1163928</v>
      </c>
      <c r="G47" s="53">
        <f t="shared" si="6"/>
        <v>1163928</v>
      </c>
      <c r="H47" s="53">
        <f t="shared" si="6"/>
        <v>1163928</v>
      </c>
    </row>
    <row r="48" spans="1:8" ht="47.25">
      <c r="A48" s="37">
        <v>35</v>
      </c>
      <c r="B48" s="57" t="s">
        <v>21</v>
      </c>
      <c r="C48" s="56">
        <v>110083090</v>
      </c>
      <c r="D48" s="38">
        <v>120</v>
      </c>
      <c r="E48" s="52"/>
      <c r="F48" s="53">
        <f t="shared" si="6"/>
        <v>1163928</v>
      </c>
      <c r="G48" s="53">
        <f t="shared" si="6"/>
        <v>1163928</v>
      </c>
      <c r="H48" s="53">
        <f t="shared" si="6"/>
        <v>1163928</v>
      </c>
    </row>
    <row r="49" spans="1:8" ht="15.75">
      <c r="A49" s="38">
        <v>36</v>
      </c>
      <c r="B49" s="57" t="s">
        <v>13</v>
      </c>
      <c r="C49" s="56">
        <v>110083090</v>
      </c>
      <c r="D49" s="38">
        <v>120</v>
      </c>
      <c r="E49" s="52" t="s">
        <v>14</v>
      </c>
      <c r="F49" s="53">
        <f t="shared" si="6"/>
        <v>1163928</v>
      </c>
      <c r="G49" s="53">
        <f t="shared" si="6"/>
        <v>1163928</v>
      </c>
      <c r="H49" s="53">
        <f t="shared" si="6"/>
        <v>1163928</v>
      </c>
    </row>
    <row r="50" spans="1:8" ht="15.75">
      <c r="A50" s="37">
        <v>37</v>
      </c>
      <c r="B50" s="60" t="s">
        <v>37</v>
      </c>
      <c r="C50" s="56">
        <v>110083090</v>
      </c>
      <c r="D50" s="38">
        <v>120</v>
      </c>
      <c r="E50" s="52" t="s">
        <v>38</v>
      </c>
      <c r="F50" s="53">
        <f>'прил 4 ведом'!G52</f>
        <v>1163928</v>
      </c>
      <c r="G50" s="53">
        <f>'прил 4 ведом'!H52</f>
        <v>1163928</v>
      </c>
      <c r="H50" s="53">
        <f>'прил 4 ведом'!I52</f>
        <v>1163928</v>
      </c>
    </row>
    <row r="51" spans="1:8" s="76" customFormat="1" ht="126">
      <c r="A51" s="38">
        <v>38</v>
      </c>
      <c r="B51" s="141" t="s">
        <v>288</v>
      </c>
      <c r="C51" s="55" t="str">
        <f>C52</f>
        <v>01100S6410</v>
      </c>
      <c r="D51" s="47"/>
      <c r="E51" s="48"/>
      <c r="F51" s="49">
        <f>F52</f>
        <v>805000</v>
      </c>
      <c r="G51" s="49">
        <f aca="true" t="shared" si="7" ref="G51:H54">G52</f>
        <v>0</v>
      </c>
      <c r="H51" s="49">
        <f t="shared" si="7"/>
        <v>0</v>
      </c>
    </row>
    <row r="52" spans="1:8" ht="47.25">
      <c r="A52" s="37">
        <v>39</v>
      </c>
      <c r="B52" s="57" t="s">
        <v>61</v>
      </c>
      <c r="C52" s="56" t="str">
        <f>C53</f>
        <v>01100S6410</v>
      </c>
      <c r="D52" s="38">
        <v>200</v>
      </c>
      <c r="E52" s="52"/>
      <c r="F52" s="53">
        <f>F53</f>
        <v>805000</v>
      </c>
      <c r="G52" s="53">
        <f t="shared" si="7"/>
        <v>0</v>
      </c>
      <c r="H52" s="53">
        <f t="shared" si="7"/>
        <v>0</v>
      </c>
    </row>
    <row r="53" spans="1:8" ht="47.25">
      <c r="A53" s="38">
        <v>40</v>
      </c>
      <c r="B53" s="57" t="s">
        <v>28</v>
      </c>
      <c r="C53" s="56" t="str">
        <f>C54</f>
        <v>01100S6410</v>
      </c>
      <c r="D53" s="38">
        <v>240</v>
      </c>
      <c r="E53" s="52"/>
      <c r="F53" s="53">
        <f>F54</f>
        <v>805000</v>
      </c>
      <c r="G53" s="53">
        <f t="shared" si="7"/>
        <v>0</v>
      </c>
      <c r="H53" s="53">
        <f t="shared" si="7"/>
        <v>0</v>
      </c>
    </row>
    <row r="54" spans="1:8" ht="15.75">
      <c r="A54" s="37">
        <v>41</v>
      </c>
      <c r="B54" s="57" t="s">
        <v>69</v>
      </c>
      <c r="C54" s="56" t="str">
        <f>C55</f>
        <v>01100S6410</v>
      </c>
      <c r="D54" s="38">
        <v>240</v>
      </c>
      <c r="E54" s="52" t="s">
        <v>70</v>
      </c>
      <c r="F54" s="53">
        <f>F55</f>
        <v>805000</v>
      </c>
      <c r="G54" s="53">
        <f t="shared" si="7"/>
        <v>0</v>
      </c>
      <c r="H54" s="53">
        <f t="shared" si="7"/>
        <v>0</v>
      </c>
    </row>
    <row r="55" spans="1:8" ht="15.75">
      <c r="A55" s="38">
        <v>42</v>
      </c>
      <c r="B55" s="57" t="s">
        <v>76</v>
      </c>
      <c r="C55" s="56" t="s">
        <v>262</v>
      </c>
      <c r="D55" s="38">
        <v>240</v>
      </c>
      <c r="E55" s="52" t="s">
        <v>77</v>
      </c>
      <c r="F55" s="53">
        <f>'прил 4 ведом'!G111</f>
        <v>805000</v>
      </c>
      <c r="G55" s="53">
        <f>'прил 4 ведом'!H111</f>
        <v>0</v>
      </c>
      <c r="H55" s="53">
        <f>'прил 4 ведом'!I111</f>
        <v>0</v>
      </c>
    </row>
    <row r="56" spans="1:8" ht="47.25">
      <c r="A56" s="37">
        <v>43</v>
      </c>
      <c r="B56" s="44" t="s">
        <v>110</v>
      </c>
      <c r="C56" s="45">
        <v>120000000</v>
      </c>
      <c r="D56" s="41"/>
      <c r="E56" s="42"/>
      <c r="F56" s="43">
        <f>F61</f>
        <v>175540</v>
      </c>
      <c r="G56" s="43">
        <f>G61</f>
        <v>89600</v>
      </c>
      <c r="H56" s="43">
        <f>H61</f>
        <v>92200</v>
      </c>
    </row>
    <row r="57" spans="1:8" s="76" customFormat="1" ht="173.25">
      <c r="A57" s="38">
        <v>44</v>
      </c>
      <c r="B57" s="58" t="s">
        <v>111</v>
      </c>
      <c r="C57" s="55">
        <v>120081090</v>
      </c>
      <c r="D57" s="47"/>
      <c r="E57" s="48"/>
      <c r="F57" s="49">
        <f aca="true" t="shared" si="8" ref="F57:H60">F58</f>
        <v>175540</v>
      </c>
      <c r="G57" s="49">
        <f t="shared" si="8"/>
        <v>89600</v>
      </c>
      <c r="H57" s="49">
        <f t="shared" si="8"/>
        <v>92200</v>
      </c>
    </row>
    <row r="58" spans="1:8" ht="31.5">
      <c r="A58" s="37">
        <v>45</v>
      </c>
      <c r="B58" s="50" t="s">
        <v>27</v>
      </c>
      <c r="C58" s="56">
        <v>120081090</v>
      </c>
      <c r="D58" s="38">
        <v>200</v>
      </c>
      <c r="E58" s="52"/>
      <c r="F58" s="53">
        <f t="shared" si="8"/>
        <v>175540</v>
      </c>
      <c r="G58" s="53">
        <f t="shared" si="8"/>
        <v>89600</v>
      </c>
      <c r="H58" s="53">
        <f t="shared" si="8"/>
        <v>92200</v>
      </c>
    </row>
    <row r="59" spans="1:8" ht="47.25">
      <c r="A59" s="38">
        <v>46</v>
      </c>
      <c r="B59" s="50" t="s">
        <v>28</v>
      </c>
      <c r="C59" s="56">
        <v>120081090</v>
      </c>
      <c r="D59" s="38">
        <v>240</v>
      </c>
      <c r="E59" s="52"/>
      <c r="F59" s="53">
        <f t="shared" si="8"/>
        <v>175540</v>
      </c>
      <c r="G59" s="53">
        <f t="shared" si="8"/>
        <v>89600</v>
      </c>
      <c r="H59" s="53">
        <f t="shared" si="8"/>
        <v>92200</v>
      </c>
    </row>
    <row r="60" spans="1:8" ht="15.75">
      <c r="A60" s="37">
        <v>47</v>
      </c>
      <c r="B60" s="57" t="s">
        <v>62</v>
      </c>
      <c r="C60" s="56">
        <v>120081090</v>
      </c>
      <c r="D60" s="38">
        <v>240</v>
      </c>
      <c r="E60" s="52" t="s">
        <v>63</v>
      </c>
      <c r="F60" s="53">
        <f>F61</f>
        <v>175540</v>
      </c>
      <c r="G60" s="53">
        <f t="shared" si="8"/>
        <v>89600</v>
      </c>
      <c r="H60" s="53">
        <f t="shared" si="8"/>
        <v>92200</v>
      </c>
    </row>
    <row r="61" spans="1:8" ht="15.75">
      <c r="A61" s="38">
        <v>48</v>
      </c>
      <c r="B61" s="57" t="s">
        <v>64</v>
      </c>
      <c r="C61" s="56">
        <v>120081090</v>
      </c>
      <c r="D61" s="38">
        <v>240</v>
      </c>
      <c r="E61" s="52" t="s">
        <v>65</v>
      </c>
      <c r="F61" s="53">
        <f>'прил 4 ведом'!G89</f>
        <v>175540</v>
      </c>
      <c r="G61" s="53">
        <f>'прил 4 ведом'!H89</f>
        <v>89600</v>
      </c>
      <c r="H61" s="53">
        <f>'прил 4 ведом'!I89</f>
        <v>92200</v>
      </c>
    </row>
    <row r="62" spans="1:8" ht="47.25">
      <c r="A62" s="37">
        <v>49</v>
      </c>
      <c r="B62" s="61" t="s">
        <v>290</v>
      </c>
      <c r="C62" s="42" t="s">
        <v>286</v>
      </c>
      <c r="D62" s="41"/>
      <c r="E62" s="42"/>
      <c r="F62" s="43">
        <f>F65+F74+F78+F68</f>
        <v>819684</v>
      </c>
      <c r="G62" s="43">
        <f>G65+G74+G78+G68</f>
        <v>107368</v>
      </c>
      <c r="H62" s="43">
        <f>H65+H74+H78+H68</f>
        <v>110421</v>
      </c>
    </row>
    <row r="63" spans="1:8" s="76" customFormat="1" ht="141.75">
      <c r="A63" s="38">
        <v>50</v>
      </c>
      <c r="B63" s="62" t="s">
        <v>60</v>
      </c>
      <c r="C63" s="55">
        <v>130082020</v>
      </c>
      <c r="D63" s="63"/>
      <c r="E63" s="64"/>
      <c r="F63" s="49">
        <f>F64:G64</f>
        <v>80000</v>
      </c>
      <c r="G63" s="49">
        <f>G64:H64</f>
        <v>80000</v>
      </c>
      <c r="H63" s="49">
        <f>H64:H64</f>
        <v>80000</v>
      </c>
    </row>
    <row r="64" spans="1:8" ht="47.25">
      <c r="A64" s="37">
        <v>51</v>
      </c>
      <c r="B64" s="50" t="s">
        <v>61</v>
      </c>
      <c r="C64" s="56">
        <v>130082020</v>
      </c>
      <c r="D64" s="38">
        <v>200</v>
      </c>
      <c r="E64" s="42"/>
      <c r="F64" s="53">
        <f>F65</f>
        <v>80000</v>
      </c>
      <c r="G64" s="53">
        <f aca="true" t="shared" si="9" ref="G64:H66">G65</f>
        <v>80000</v>
      </c>
      <c r="H64" s="53">
        <f t="shared" si="9"/>
        <v>80000</v>
      </c>
    </row>
    <row r="65" spans="1:8" ht="47.25">
      <c r="A65" s="38">
        <v>52</v>
      </c>
      <c r="B65" s="65" t="s">
        <v>28</v>
      </c>
      <c r="C65" s="56">
        <v>130082020</v>
      </c>
      <c r="D65" s="38">
        <v>240</v>
      </c>
      <c r="E65" s="52"/>
      <c r="F65" s="53">
        <f>F66</f>
        <v>80000</v>
      </c>
      <c r="G65" s="53">
        <f t="shared" si="9"/>
        <v>80000</v>
      </c>
      <c r="H65" s="53">
        <f t="shared" si="9"/>
        <v>80000</v>
      </c>
    </row>
    <row r="66" spans="1:8" ht="31.5">
      <c r="A66" s="37">
        <v>53</v>
      </c>
      <c r="B66" s="65" t="s">
        <v>268</v>
      </c>
      <c r="C66" s="56">
        <v>130082020</v>
      </c>
      <c r="D66" s="38">
        <v>240</v>
      </c>
      <c r="E66" s="52" t="s">
        <v>58</v>
      </c>
      <c r="F66" s="53">
        <f>F67</f>
        <v>80000</v>
      </c>
      <c r="G66" s="53">
        <f t="shared" si="9"/>
        <v>80000</v>
      </c>
      <c r="H66" s="53">
        <f t="shared" si="9"/>
        <v>80000</v>
      </c>
    </row>
    <row r="67" spans="1:8" ht="63">
      <c r="A67" s="38">
        <v>54</v>
      </c>
      <c r="B67" s="57" t="s">
        <v>296</v>
      </c>
      <c r="C67" s="56">
        <v>130082020</v>
      </c>
      <c r="D67" s="38">
        <v>240</v>
      </c>
      <c r="E67" s="52" t="s">
        <v>59</v>
      </c>
      <c r="F67" s="53">
        <f>'прил 4 ведом'!G73</f>
        <v>80000</v>
      </c>
      <c r="G67" s="53">
        <f>'прил 4 ведом'!H73</f>
        <v>80000</v>
      </c>
      <c r="H67" s="53">
        <f>'прил 4 ведом'!I73</f>
        <v>80000</v>
      </c>
    </row>
    <row r="68" spans="1:8" s="76" customFormat="1" ht="157.5">
      <c r="A68" s="37">
        <v>55</v>
      </c>
      <c r="B68" s="142" t="s">
        <v>285</v>
      </c>
      <c r="C68" s="143">
        <v>130082140</v>
      </c>
      <c r="D68" s="144"/>
      <c r="E68" s="145"/>
      <c r="F68" s="66">
        <f>F69:G69</f>
        <v>500000</v>
      </c>
      <c r="G68" s="66">
        <f>G69:H69</f>
        <v>0</v>
      </c>
      <c r="H68" s="66">
        <f>H69:H69</f>
        <v>0</v>
      </c>
    </row>
    <row r="69" spans="1:8" ht="47.25">
      <c r="A69" s="38">
        <v>56</v>
      </c>
      <c r="B69" s="70" t="s">
        <v>61</v>
      </c>
      <c r="C69" s="146">
        <v>130082140</v>
      </c>
      <c r="D69" s="147">
        <v>200</v>
      </c>
      <c r="E69" s="148"/>
      <c r="F69" s="67">
        <f aca="true" t="shared" si="10" ref="F69:H71">F70</f>
        <v>500000</v>
      </c>
      <c r="G69" s="67">
        <f t="shared" si="10"/>
        <v>0</v>
      </c>
      <c r="H69" s="67">
        <f t="shared" si="10"/>
        <v>0</v>
      </c>
    </row>
    <row r="70" spans="1:8" ht="47.25">
      <c r="A70" s="37">
        <v>57</v>
      </c>
      <c r="B70" s="149" t="s">
        <v>28</v>
      </c>
      <c r="C70" s="146">
        <v>130082140</v>
      </c>
      <c r="D70" s="147">
        <v>240</v>
      </c>
      <c r="E70" s="150"/>
      <c r="F70" s="67">
        <f t="shared" si="10"/>
        <v>500000</v>
      </c>
      <c r="G70" s="67">
        <f t="shared" si="10"/>
        <v>0</v>
      </c>
      <c r="H70" s="67">
        <f t="shared" si="10"/>
        <v>0</v>
      </c>
    </row>
    <row r="71" spans="1:8" ht="31.5">
      <c r="A71" s="38">
        <v>58</v>
      </c>
      <c r="B71" s="149" t="s">
        <v>268</v>
      </c>
      <c r="C71" s="146">
        <v>130082140</v>
      </c>
      <c r="D71" s="147">
        <v>240</v>
      </c>
      <c r="E71" s="150" t="s">
        <v>58</v>
      </c>
      <c r="F71" s="67">
        <f t="shared" si="10"/>
        <v>500000</v>
      </c>
      <c r="G71" s="67">
        <f t="shared" si="10"/>
        <v>0</v>
      </c>
      <c r="H71" s="67">
        <f t="shared" si="10"/>
        <v>0</v>
      </c>
    </row>
    <row r="72" spans="1:8" ht="63">
      <c r="A72" s="37">
        <v>59</v>
      </c>
      <c r="B72" s="70" t="s">
        <v>296</v>
      </c>
      <c r="C72" s="146">
        <v>130082140</v>
      </c>
      <c r="D72" s="147">
        <v>240</v>
      </c>
      <c r="E72" s="150" t="s">
        <v>59</v>
      </c>
      <c r="F72" s="67">
        <f>'прил 4 ведом'!G76</f>
        <v>500000</v>
      </c>
      <c r="G72" s="67">
        <f>'прил 4 ведом'!H76</f>
        <v>0</v>
      </c>
      <c r="H72" s="67">
        <f>'прил 4 ведом'!I76</f>
        <v>0</v>
      </c>
    </row>
    <row r="73" spans="1:8" s="76" customFormat="1" ht="141.75">
      <c r="A73" s="38">
        <v>60</v>
      </c>
      <c r="B73" s="62" t="s">
        <v>267</v>
      </c>
      <c r="C73" s="46" t="str">
        <f>C74</f>
        <v>01300S4120</v>
      </c>
      <c r="D73" s="48"/>
      <c r="E73" s="81"/>
      <c r="F73" s="49">
        <f aca="true" t="shared" si="11" ref="F73:H76">F74</f>
        <v>45684</v>
      </c>
      <c r="G73" s="49">
        <f t="shared" si="11"/>
        <v>27368</v>
      </c>
      <c r="H73" s="49">
        <f t="shared" si="11"/>
        <v>30421</v>
      </c>
    </row>
    <row r="74" spans="1:8" ht="47.25">
      <c r="A74" s="37">
        <v>61</v>
      </c>
      <c r="B74" s="65" t="s">
        <v>61</v>
      </c>
      <c r="C74" s="51" t="str">
        <f>C75</f>
        <v>01300S4120</v>
      </c>
      <c r="D74" s="52" t="s">
        <v>51</v>
      </c>
      <c r="E74" s="82"/>
      <c r="F74" s="53">
        <f t="shared" si="11"/>
        <v>45684</v>
      </c>
      <c r="G74" s="53">
        <f t="shared" si="11"/>
        <v>27368</v>
      </c>
      <c r="H74" s="53">
        <f t="shared" si="11"/>
        <v>30421</v>
      </c>
    </row>
    <row r="75" spans="1:8" ht="47.25">
      <c r="A75" s="38">
        <v>62</v>
      </c>
      <c r="B75" s="65" t="s">
        <v>28</v>
      </c>
      <c r="C75" s="51" t="str">
        <f>C76</f>
        <v>01300S4120</v>
      </c>
      <c r="D75" s="52" t="s">
        <v>52</v>
      </c>
      <c r="E75" s="82"/>
      <c r="F75" s="53">
        <f t="shared" si="11"/>
        <v>45684</v>
      </c>
      <c r="G75" s="53">
        <f t="shared" si="11"/>
        <v>27368</v>
      </c>
      <c r="H75" s="53">
        <f t="shared" si="11"/>
        <v>30421</v>
      </c>
    </row>
    <row r="76" spans="1:8" ht="31.5">
      <c r="A76" s="37">
        <v>63</v>
      </c>
      <c r="B76" s="65" t="s">
        <v>268</v>
      </c>
      <c r="C76" s="51" t="str">
        <f>C77</f>
        <v>01300S4120</v>
      </c>
      <c r="D76" s="52" t="s">
        <v>52</v>
      </c>
      <c r="E76" s="52" t="s">
        <v>58</v>
      </c>
      <c r="F76" s="53">
        <f t="shared" si="11"/>
        <v>45684</v>
      </c>
      <c r="G76" s="53">
        <f t="shared" si="11"/>
        <v>27368</v>
      </c>
      <c r="H76" s="53">
        <f t="shared" si="11"/>
        <v>30421</v>
      </c>
    </row>
    <row r="77" spans="1:8" ht="63">
      <c r="A77" s="38">
        <v>64</v>
      </c>
      <c r="B77" s="57" t="s">
        <v>296</v>
      </c>
      <c r="C77" s="51" t="s">
        <v>260</v>
      </c>
      <c r="D77" s="52" t="s">
        <v>52</v>
      </c>
      <c r="E77" s="52" t="s">
        <v>59</v>
      </c>
      <c r="F77" s="53">
        <f>'прил 4 ведом'!G79</f>
        <v>45684</v>
      </c>
      <c r="G77" s="53">
        <f>'прил 4 ведом'!H79</f>
        <v>27368</v>
      </c>
      <c r="H77" s="53">
        <f>'прил 4 ведом'!I79</f>
        <v>30421</v>
      </c>
    </row>
    <row r="78" spans="1:8" s="76" customFormat="1" ht="157.5">
      <c r="A78" s="37">
        <v>65</v>
      </c>
      <c r="B78" s="62" t="s">
        <v>276</v>
      </c>
      <c r="C78" s="46" t="s">
        <v>277</v>
      </c>
      <c r="D78" s="48"/>
      <c r="E78" s="81"/>
      <c r="F78" s="66">
        <f>F79</f>
        <v>194000</v>
      </c>
      <c r="G78" s="66">
        <f aca="true" t="shared" si="12" ref="G78:H81">G79</f>
        <v>0</v>
      </c>
      <c r="H78" s="66">
        <f t="shared" si="12"/>
        <v>0</v>
      </c>
    </row>
    <row r="79" spans="1:8" ht="47.25">
      <c r="A79" s="38">
        <v>66</v>
      </c>
      <c r="B79" s="65" t="s">
        <v>61</v>
      </c>
      <c r="C79" s="51" t="str">
        <f>C78</f>
        <v>01300S5100</v>
      </c>
      <c r="D79" s="52" t="s">
        <v>51</v>
      </c>
      <c r="E79" s="82"/>
      <c r="F79" s="67">
        <f>F80</f>
        <v>194000</v>
      </c>
      <c r="G79" s="67">
        <f t="shared" si="12"/>
        <v>0</v>
      </c>
      <c r="H79" s="67">
        <f t="shared" si="12"/>
        <v>0</v>
      </c>
    </row>
    <row r="80" spans="1:8" ht="47.25">
      <c r="A80" s="37">
        <v>67</v>
      </c>
      <c r="B80" s="65" t="s">
        <v>28</v>
      </c>
      <c r="C80" s="51" t="str">
        <f>C79</f>
        <v>01300S5100</v>
      </c>
      <c r="D80" s="52" t="s">
        <v>52</v>
      </c>
      <c r="E80" s="82"/>
      <c r="F80" s="67">
        <f>F81</f>
        <v>194000</v>
      </c>
      <c r="G80" s="67">
        <f t="shared" si="12"/>
        <v>0</v>
      </c>
      <c r="H80" s="67">
        <f t="shared" si="12"/>
        <v>0</v>
      </c>
    </row>
    <row r="81" spans="1:8" ht="31.5">
      <c r="A81" s="38">
        <v>68</v>
      </c>
      <c r="B81" s="65" t="s">
        <v>268</v>
      </c>
      <c r="C81" s="51" t="str">
        <f>C82</f>
        <v>01300S5100</v>
      </c>
      <c r="D81" s="52" t="s">
        <v>52</v>
      </c>
      <c r="E81" s="52" t="s">
        <v>58</v>
      </c>
      <c r="F81" s="67">
        <f>F82</f>
        <v>194000</v>
      </c>
      <c r="G81" s="67">
        <f t="shared" si="12"/>
        <v>0</v>
      </c>
      <c r="H81" s="67">
        <f t="shared" si="12"/>
        <v>0</v>
      </c>
    </row>
    <row r="82" spans="1:8" ht="63">
      <c r="A82" s="37">
        <v>69</v>
      </c>
      <c r="B82" s="57" t="s">
        <v>296</v>
      </c>
      <c r="C82" s="51" t="str">
        <f>C80</f>
        <v>01300S5100</v>
      </c>
      <c r="D82" s="52" t="s">
        <v>52</v>
      </c>
      <c r="E82" s="52" t="s">
        <v>59</v>
      </c>
      <c r="F82" s="53">
        <f>'прил 4 ведом'!G82</f>
        <v>194000</v>
      </c>
      <c r="G82" s="53">
        <f>'прил 4 ведом'!H82</f>
        <v>0</v>
      </c>
      <c r="H82" s="53">
        <f>'прил 4 ведом'!I82</f>
        <v>0</v>
      </c>
    </row>
    <row r="83" spans="1:8" ht="31.5">
      <c r="A83" s="38">
        <v>70</v>
      </c>
      <c r="B83" s="44" t="s">
        <v>85</v>
      </c>
      <c r="C83" s="42" t="s">
        <v>113</v>
      </c>
      <c r="D83" s="42"/>
      <c r="E83" s="42"/>
      <c r="F83" s="43">
        <f>F84+F89</f>
        <v>1747338.65</v>
      </c>
      <c r="G83" s="43">
        <f>G84+G89</f>
        <v>1728564.56</v>
      </c>
      <c r="H83" s="43">
        <f>H84+H89</f>
        <v>1728564.56</v>
      </c>
    </row>
    <row r="84" spans="1:8" s="76" customFormat="1" ht="220.5">
      <c r="A84" s="37">
        <v>71</v>
      </c>
      <c r="B84" s="54" t="s">
        <v>86</v>
      </c>
      <c r="C84" s="46">
        <v>140082060</v>
      </c>
      <c r="D84" s="48"/>
      <c r="E84" s="48"/>
      <c r="F84" s="49">
        <f aca="true" t="shared" si="13" ref="F84:H87">F85</f>
        <v>1649300</v>
      </c>
      <c r="G84" s="49">
        <f t="shared" si="13"/>
        <v>1649300</v>
      </c>
      <c r="H84" s="49">
        <f t="shared" si="13"/>
        <v>1649300</v>
      </c>
    </row>
    <row r="85" spans="1:8" ht="15.75">
      <c r="A85" s="38">
        <v>72</v>
      </c>
      <c r="B85" s="50" t="s">
        <v>87</v>
      </c>
      <c r="C85" s="51">
        <v>140082060</v>
      </c>
      <c r="D85" s="52" t="s">
        <v>88</v>
      </c>
      <c r="E85" s="52"/>
      <c r="F85" s="53">
        <f t="shared" si="13"/>
        <v>1649300</v>
      </c>
      <c r="G85" s="53">
        <f t="shared" si="13"/>
        <v>1649300</v>
      </c>
      <c r="H85" s="53">
        <f>H86</f>
        <v>1649300</v>
      </c>
    </row>
    <row r="86" spans="1:8" ht="15.75">
      <c r="A86" s="37">
        <v>73</v>
      </c>
      <c r="B86" s="68" t="s">
        <v>89</v>
      </c>
      <c r="C86" s="51">
        <v>140082060</v>
      </c>
      <c r="D86" s="52" t="s">
        <v>90</v>
      </c>
      <c r="E86" s="52"/>
      <c r="F86" s="53">
        <f t="shared" si="13"/>
        <v>1649300</v>
      </c>
      <c r="G86" s="53">
        <f t="shared" si="13"/>
        <v>1649300</v>
      </c>
      <c r="H86" s="53">
        <f>H87</f>
        <v>1649300</v>
      </c>
    </row>
    <row r="87" spans="1:8" ht="15.75">
      <c r="A87" s="38">
        <v>74</v>
      </c>
      <c r="B87" s="50" t="s">
        <v>114</v>
      </c>
      <c r="C87" s="51">
        <v>140082060</v>
      </c>
      <c r="D87" s="52" t="s">
        <v>90</v>
      </c>
      <c r="E87" s="52" t="s">
        <v>82</v>
      </c>
      <c r="F87" s="53">
        <f>F88</f>
        <v>1649300</v>
      </c>
      <c r="G87" s="53">
        <f t="shared" si="13"/>
        <v>1649300</v>
      </c>
      <c r="H87" s="53">
        <f>H88</f>
        <v>1649300</v>
      </c>
    </row>
    <row r="88" spans="1:8" ht="15.75">
      <c r="A88" s="37">
        <v>75</v>
      </c>
      <c r="B88" s="50" t="s">
        <v>115</v>
      </c>
      <c r="C88" s="51">
        <v>140082060</v>
      </c>
      <c r="D88" s="52" t="s">
        <v>90</v>
      </c>
      <c r="E88" s="52" t="s">
        <v>84</v>
      </c>
      <c r="F88" s="53">
        <f>'прил 4 ведом'!G118</f>
        <v>1649300</v>
      </c>
      <c r="G88" s="53">
        <v>1649300</v>
      </c>
      <c r="H88" s="53">
        <v>1649300</v>
      </c>
    </row>
    <row r="89" spans="1:8" s="76" customFormat="1" ht="252">
      <c r="A89" s="38">
        <v>76</v>
      </c>
      <c r="B89" s="54" t="s">
        <v>96</v>
      </c>
      <c r="C89" s="46">
        <v>140082110</v>
      </c>
      <c r="D89" s="48"/>
      <c r="E89" s="48"/>
      <c r="F89" s="49">
        <f aca="true" t="shared" si="14" ref="F89:H92">F90</f>
        <v>98038.65</v>
      </c>
      <c r="G89" s="49">
        <f t="shared" si="14"/>
        <v>79264.56</v>
      </c>
      <c r="H89" s="49">
        <f t="shared" si="14"/>
        <v>79264.56</v>
      </c>
    </row>
    <row r="90" spans="1:8" ht="15.75">
      <c r="A90" s="37">
        <v>77</v>
      </c>
      <c r="B90" s="50" t="s">
        <v>87</v>
      </c>
      <c r="C90" s="51">
        <v>140082110</v>
      </c>
      <c r="D90" s="52" t="s">
        <v>88</v>
      </c>
      <c r="E90" s="52"/>
      <c r="F90" s="53">
        <f t="shared" si="14"/>
        <v>98038.65</v>
      </c>
      <c r="G90" s="53">
        <f t="shared" si="14"/>
        <v>79264.56</v>
      </c>
      <c r="H90" s="53">
        <f t="shared" si="14"/>
        <v>79264.56</v>
      </c>
    </row>
    <row r="91" spans="1:8" ht="15.75">
      <c r="A91" s="38">
        <v>78</v>
      </c>
      <c r="B91" s="50" t="s">
        <v>89</v>
      </c>
      <c r="C91" s="51">
        <v>140082110</v>
      </c>
      <c r="D91" s="52" t="s">
        <v>90</v>
      </c>
      <c r="E91" s="52"/>
      <c r="F91" s="53">
        <f t="shared" si="14"/>
        <v>98038.65</v>
      </c>
      <c r="G91" s="53">
        <f t="shared" si="14"/>
        <v>79264.56</v>
      </c>
      <c r="H91" s="53">
        <f t="shared" si="14"/>
        <v>79264.56</v>
      </c>
    </row>
    <row r="92" spans="1:8" ht="15.75">
      <c r="A92" s="37">
        <v>79</v>
      </c>
      <c r="B92" s="50" t="s">
        <v>91</v>
      </c>
      <c r="C92" s="51">
        <v>140082110</v>
      </c>
      <c r="D92" s="52" t="s">
        <v>90</v>
      </c>
      <c r="E92" s="52" t="s">
        <v>92</v>
      </c>
      <c r="F92" s="53">
        <f t="shared" si="14"/>
        <v>98038.65</v>
      </c>
      <c r="G92" s="53">
        <f t="shared" si="14"/>
        <v>79264.56</v>
      </c>
      <c r="H92" s="53">
        <f t="shared" si="14"/>
        <v>79264.56</v>
      </c>
    </row>
    <row r="93" spans="1:8" ht="15.75">
      <c r="A93" s="38">
        <v>80</v>
      </c>
      <c r="B93" s="50" t="s">
        <v>93</v>
      </c>
      <c r="C93" s="51">
        <v>140082110</v>
      </c>
      <c r="D93" s="52" t="s">
        <v>90</v>
      </c>
      <c r="E93" s="52" t="s">
        <v>94</v>
      </c>
      <c r="F93" s="53">
        <f>'прил 4 ведом'!G125</f>
        <v>98038.65</v>
      </c>
      <c r="G93" s="53">
        <f>'прил 4 ведом'!H125</f>
        <v>79264.56</v>
      </c>
      <c r="H93" s="53">
        <f>'прил 4 ведом'!I125</f>
        <v>79264.56</v>
      </c>
    </row>
    <row r="94" spans="1:8" ht="31.5">
      <c r="A94" s="37">
        <v>81</v>
      </c>
      <c r="B94" s="44" t="s">
        <v>24</v>
      </c>
      <c r="C94" s="45">
        <v>8100000000</v>
      </c>
      <c r="D94" s="41"/>
      <c r="E94" s="42"/>
      <c r="F94" s="43">
        <f>F95</f>
        <v>2587279.37</v>
      </c>
      <c r="G94" s="43">
        <f>G95</f>
        <v>2322404.76</v>
      </c>
      <c r="H94" s="43">
        <f>H95</f>
        <v>2150611.59</v>
      </c>
    </row>
    <row r="95" spans="1:8" s="8" customFormat="1" ht="31.5">
      <c r="A95" s="38">
        <v>82</v>
      </c>
      <c r="B95" s="69" t="s">
        <v>25</v>
      </c>
      <c r="C95" s="40">
        <v>8110000000</v>
      </c>
      <c r="D95" s="41"/>
      <c r="E95" s="42"/>
      <c r="F95" s="43">
        <f>F96+F101+F110+F123+F128+F133</f>
        <v>2587279.37</v>
      </c>
      <c r="G95" s="43">
        <f>G96+G101+G110+G123+G128+G133</f>
        <v>2322404.76</v>
      </c>
      <c r="H95" s="43">
        <f>H96+H101+H110+H123+H128+H133</f>
        <v>2150611.59</v>
      </c>
    </row>
    <row r="96" spans="1:8" s="76" customFormat="1" ht="126">
      <c r="A96" s="37">
        <v>83</v>
      </c>
      <c r="B96" s="71" t="s">
        <v>291</v>
      </c>
      <c r="C96" s="46">
        <v>8110027240</v>
      </c>
      <c r="D96" s="47"/>
      <c r="E96" s="48"/>
      <c r="F96" s="49">
        <f>F97</f>
        <v>102420.1</v>
      </c>
      <c r="G96" s="49">
        <f aca="true" t="shared" si="15" ref="G96:H99">G97</f>
        <v>0</v>
      </c>
      <c r="H96" s="49">
        <f t="shared" si="15"/>
        <v>0</v>
      </c>
    </row>
    <row r="97" spans="1:8" ht="94.5">
      <c r="A97" s="38">
        <v>84</v>
      </c>
      <c r="B97" s="70" t="s">
        <v>20</v>
      </c>
      <c r="C97" s="51">
        <v>8110027240</v>
      </c>
      <c r="D97" s="38">
        <v>100</v>
      </c>
      <c r="E97" s="52"/>
      <c r="F97" s="53">
        <f>F98</f>
        <v>102420.1</v>
      </c>
      <c r="G97" s="53">
        <f t="shared" si="15"/>
        <v>0</v>
      </c>
      <c r="H97" s="53">
        <f t="shared" si="15"/>
        <v>0</v>
      </c>
    </row>
    <row r="98" spans="1:8" ht="47.25">
      <c r="A98" s="37">
        <v>85</v>
      </c>
      <c r="B98" s="70" t="s">
        <v>21</v>
      </c>
      <c r="C98" s="51">
        <v>8110027240</v>
      </c>
      <c r="D98" s="38">
        <v>120</v>
      </c>
      <c r="E98" s="52"/>
      <c r="F98" s="53">
        <f>F99</f>
        <v>102420.1</v>
      </c>
      <c r="G98" s="53">
        <f t="shared" si="15"/>
        <v>0</v>
      </c>
      <c r="H98" s="53">
        <f t="shared" si="15"/>
        <v>0</v>
      </c>
    </row>
    <row r="99" spans="1:8" ht="15.75">
      <c r="A99" s="38">
        <v>86</v>
      </c>
      <c r="B99" s="70" t="s">
        <v>13</v>
      </c>
      <c r="C99" s="51">
        <v>8110027240</v>
      </c>
      <c r="D99" s="38">
        <v>120</v>
      </c>
      <c r="E99" s="52" t="s">
        <v>14</v>
      </c>
      <c r="F99" s="53">
        <f>F100</f>
        <v>102420.1</v>
      </c>
      <c r="G99" s="53">
        <f t="shared" si="15"/>
        <v>0</v>
      </c>
      <c r="H99" s="53">
        <f t="shared" si="15"/>
        <v>0</v>
      </c>
    </row>
    <row r="100" spans="1:8" ht="78.75">
      <c r="A100" s="37">
        <v>87</v>
      </c>
      <c r="B100" s="70" t="s">
        <v>22</v>
      </c>
      <c r="C100" s="51">
        <v>8110027240</v>
      </c>
      <c r="D100" s="38">
        <v>120</v>
      </c>
      <c r="E100" s="52" t="s">
        <v>23</v>
      </c>
      <c r="F100" s="53">
        <f>'прил 4 ведом'!G27</f>
        <v>102420.1</v>
      </c>
      <c r="G100" s="53">
        <f>'прил 4 ведом'!H27</f>
        <v>0</v>
      </c>
      <c r="H100" s="53">
        <f>'прил 4 ведом'!I27</f>
        <v>0</v>
      </c>
    </row>
    <row r="101" spans="1:8" s="76" customFormat="1" ht="94.5">
      <c r="A101" s="38">
        <v>88</v>
      </c>
      <c r="B101" s="71" t="s">
        <v>269</v>
      </c>
      <c r="C101" s="46">
        <v>8110051180</v>
      </c>
      <c r="D101" s="48"/>
      <c r="E101" s="48"/>
      <c r="F101" s="49">
        <f>F102+F106</f>
        <v>64933</v>
      </c>
      <c r="G101" s="49">
        <f>G102+G106</f>
        <v>67777</v>
      </c>
      <c r="H101" s="49">
        <f>H102+H106</f>
        <v>70272</v>
      </c>
    </row>
    <row r="102" spans="1:8" ht="94.5">
      <c r="A102" s="37">
        <v>89</v>
      </c>
      <c r="B102" s="70" t="s">
        <v>20</v>
      </c>
      <c r="C102" s="51">
        <v>8110051180</v>
      </c>
      <c r="D102" s="52" t="s">
        <v>45</v>
      </c>
      <c r="E102" s="52"/>
      <c r="F102" s="53">
        <f>F103</f>
        <v>48379.98</v>
      </c>
      <c r="G102" s="53">
        <f aca="true" t="shared" si="16" ref="G102:H104">G103</f>
        <v>67777</v>
      </c>
      <c r="H102" s="53">
        <f t="shared" si="16"/>
        <v>70272</v>
      </c>
    </row>
    <row r="103" spans="1:8" ht="47.25">
      <c r="A103" s="38">
        <v>90</v>
      </c>
      <c r="B103" s="70" t="s">
        <v>21</v>
      </c>
      <c r="C103" s="51">
        <v>8110051180</v>
      </c>
      <c r="D103" s="52" t="s">
        <v>47</v>
      </c>
      <c r="E103" s="52"/>
      <c r="F103" s="53">
        <f>F104</f>
        <v>48379.98</v>
      </c>
      <c r="G103" s="53">
        <f t="shared" si="16"/>
        <v>67777</v>
      </c>
      <c r="H103" s="53">
        <f t="shared" si="16"/>
        <v>70272</v>
      </c>
    </row>
    <row r="104" spans="1:8" ht="15.75">
      <c r="A104" s="37">
        <v>91</v>
      </c>
      <c r="B104" s="70" t="s">
        <v>53</v>
      </c>
      <c r="C104" s="51">
        <v>8110051180</v>
      </c>
      <c r="D104" s="52" t="s">
        <v>47</v>
      </c>
      <c r="E104" s="52" t="s">
        <v>54</v>
      </c>
      <c r="F104" s="53">
        <f>F105</f>
        <v>48379.98</v>
      </c>
      <c r="G104" s="53">
        <f t="shared" si="16"/>
        <v>67777</v>
      </c>
      <c r="H104" s="53">
        <f t="shared" si="16"/>
        <v>70272</v>
      </c>
    </row>
    <row r="105" spans="1:8" ht="31.5">
      <c r="A105" s="38">
        <v>92</v>
      </c>
      <c r="B105" s="70" t="s">
        <v>55</v>
      </c>
      <c r="C105" s="51">
        <v>8110051180</v>
      </c>
      <c r="D105" s="52" t="s">
        <v>47</v>
      </c>
      <c r="E105" s="52" t="s">
        <v>56</v>
      </c>
      <c r="F105" s="53">
        <f>'прил 4 ведом'!G64</f>
        <v>48379.98</v>
      </c>
      <c r="G105" s="53">
        <f>'прил 4 ведом'!H64</f>
        <v>67777</v>
      </c>
      <c r="H105" s="53">
        <f>'прил 4 ведом'!I64</f>
        <v>70272</v>
      </c>
    </row>
    <row r="106" spans="1:8" ht="47.25">
      <c r="A106" s="37">
        <v>93</v>
      </c>
      <c r="B106" s="50" t="s">
        <v>270</v>
      </c>
      <c r="C106" s="51">
        <v>8110051180</v>
      </c>
      <c r="D106" s="52" t="s">
        <v>51</v>
      </c>
      <c r="E106" s="52"/>
      <c r="F106" s="53">
        <f>F107</f>
        <v>16553.02</v>
      </c>
      <c r="G106" s="53">
        <f aca="true" t="shared" si="17" ref="G106:H108">G107</f>
        <v>0</v>
      </c>
      <c r="H106" s="53">
        <f t="shared" si="17"/>
        <v>0</v>
      </c>
    </row>
    <row r="107" spans="1:8" ht="47.25">
      <c r="A107" s="38">
        <v>94</v>
      </c>
      <c r="B107" s="50" t="s">
        <v>28</v>
      </c>
      <c r="C107" s="51">
        <v>8110051180</v>
      </c>
      <c r="D107" s="52" t="s">
        <v>52</v>
      </c>
      <c r="E107" s="52"/>
      <c r="F107" s="53">
        <f>F108</f>
        <v>16553.02</v>
      </c>
      <c r="G107" s="53">
        <f t="shared" si="17"/>
        <v>0</v>
      </c>
      <c r="H107" s="53">
        <f t="shared" si="17"/>
        <v>0</v>
      </c>
    </row>
    <row r="108" spans="1:8" ht="15.75">
      <c r="A108" s="37">
        <v>95</v>
      </c>
      <c r="B108" s="50" t="s">
        <v>53</v>
      </c>
      <c r="C108" s="51">
        <v>8110051180</v>
      </c>
      <c r="D108" s="52" t="s">
        <v>52</v>
      </c>
      <c r="E108" s="52" t="s">
        <v>54</v>
      </c>
      <c r="F108" s="53">
        <f>F109</f>
        <v>16553.02</v>
      </c>
      <c r="G108" s="53">
        <f t="shared" si="17"/>
        <v>0</v>
      </c>
      <c r="H108" s="53">
        <f t="shared" si="17"/>
        <v>0</v>
      </c>
    </row>
    <row r="109" spans="1:8" ht="31.5">
      <c r="A109" s="38">
        <v>96</v>
      </c>
      <c r="B109" s="50" t="s">
        <v>55</v>
      </c>
      <c r="C109" s="51">
        <v>8110051180</v>
      </c>
      <c r="D109" s="52" t="s">
        <v>52</v>
      </c>
      <c r="E109" s="52" t="s">
        <v>56</v>
      </c>
      <c r="F109" s="53">
        <f>'прил 4 ведом'!G66</f>
        <v>16553.02</v>
      </c>
      <c r="G109" s="53">
        <f>'прил 4 ведом'!H66</f>
        <v>0</v>
      </c>
      <c r="H109" s="53">
        <f>'прил 4 ведом'!I66</f>
        <v>0</v>
      </c>
    </row>
    <row r="110" spans="1:8" s="76" customFormat="1" ht="78.75">
      <c r="A110" s="37">
        <v>97</v>
      </c>
      <c r="B110" s="59" t="s">
        <v>26</v>
      </c>
      <c r="C110" s="46">
        <v>8110080210</v>
      </c>
      <c r="D110" s="47"/>
      <c r="E110" s="48"/>
      <c r="F110" s="49">
        <f>F111+F115+F119</f>
        <v>2391092.27</v>
      </c>
      <c r="G110" s="49">
        <f>G111+G115+G119</f>
        <v>2225793.76</v>
      </c>
      <c r="H110" s="49">
        <f>H111+H115+H119</f>
        <v>2051505.59</v>
      </c>
    </row>
    <row r="111" spans="1:8" ht="94.5">
      <c r="A111" s="38">
        <v>98</v>
      </c>
      <c r="B111" s="70" t="s">
        <v>20</v>
      </c>
      <c r="C111" s="56">
        <v>8110080210</v>
      </c>
      <c r="D111" s="38">
        <v>100</v>
      </c>
      <c r="E111" s="52"/>
      <c r="F111" s="53">
        <f aca="true" t="shared" si="18" ref="F111:H113">F112</f>
        <v>1533052</v>
      </c>
      <c r="G111" s="53">
        <f t="shared" si="18"/>
        <v>1931732</v>
      </c>
      <c r="H111" s="53">
        <f t="shared" si="18"/>
        <v>1931732</v>
      </c>
    </row>
    <row r="112" spans="1:8" ht="47.25">
      <c r="A112" s="37">
        <v>99</v>
      </c>
      <c r="B112" s="50" t="s">
        <v>21</v>
      </c>
      <c r="C112" s="51">
        <v>8110080210</v>
      </c>
      <c r="D112" s="38">
        <v>120</v>
      </c>
      <c r="E112" s="52"/>
      <c r="F112" s="53">
        <f>F113</f>
        <v>1533052</v>
      </c>
      <c r="G112" s="53">
        <f>G113</f>
        <v>1931732</v>
      </c>
      <c r="H112" s="53">
        <f>H113</f>
        <v>1931732</v>
      </c>
    </row>
    <row r="113" spans="1:8" ht="15.75">
      <c r="A113" s="38">
        <v>100</v>
      </c>
      <c r="B113" s="57" t="s">
        <v>13</v>
      </c>
      <c r="C113" s="51">
        <v>8110080210</v>
      </c>
      <c r="D113" s="38">
        <v>120</v>
      </c>
      <c r="E113" s="52" t="s">
        <v>14</v>
      </c>
      <c r="F113" s="53">
        <f t="shared" si="18"/>
        <v>1533052</v>
      </c>
      <c r="G113" s="53">
        <f t="shared" si="18"/>
        <v>1931732</v>
      </c>
      <c r="H113" s="53">
        <f>H114</f>
        <v>1931732</v>
      </c>
    </row>
    <row r="114" spans="1:8" ht="78.75">
      <c r="A114" s="37">
        <v>101</v>
      </c>
      <c r="B114" s="70" t="s">
        <v>22</v>
      </c>
      <c r="C114" s="51">
        <v>8110080210</v>
      </c>
      <c r="D114" s="38">
        <v>120</v>
      </c>
      <c r="E114" s="52" t="s">
        <v>23</v>
      </c>
      <c r="F114" s="53">
        <f>'прил 4 ведом'!G30</f>
        <v>1533052</v>
      </c>
      <c r="G114" s="53">
        <f>'прил 4 ведом'!H30</f>
        <v>1931732</v>
      </c>
      <c r="H114" s="53">
        <f>'прил 4 ведом'!I30</f>
        <v>1931732</v>
      </c>
    </row>
    <row r="115" spans="1:8" ht="47.25">
      <c r="A115" s="38">
        <v>102</v>
      </c>
      <c r="B115" s="50" t="s">
        <v>61</v>
      </c>
      <c r="C115" s="51">
        <v>8110080210</v>
      </c>
      <c r="D115" s="38">
        <v>200</v>
      </c>
      <c r="E115" s="52"/>
      <c r="F115" s="53">
        <f aca="true" t="shared" si="19" ref="F115:H116">F116</f>
        <v>853906.27</v>
      </c>
      <c r="G115" s="53">
        <f t="shared" si="19"/>
        <v>289127.76</v>
      </c>
      <c r="H115" s="53">
        <f t="shared" si="19"/>
        <v>114839.59000000003</v>
      </c>
    </row>
    <row r="116" spans="1:8" ht="47.25">
      <c r="A116" s="37">
        <v>103</v>
      </c>
      <c r="B116" s="50" t="s">
        <v>28</v>
      </c>
      <c r="C116" s="51">
        <v>8110080210</v>
      </c>
      <c r="D116" s="38">
        <v>240</v>
      </c>
      <c r="E116" s="52"/>
      <c r="F116" s="53">
        <f>F117</f>
        <v>853906.27</v>
      </c>
      <c r="G116" s="53">
        <f t="shared" si="19"/>
        <v>289127.76</v>
      </c>
      <c r="H116" s="53">
        <f t="shared" si="19"/>
        <v>114839.59000000003</v>
      </c>
    </row>
    <row r="117" spans="1:8" ht="15.75">
      <c r="A117" s="38">
        <v>104</v>
      </c>
      <c r="B117" s="57" t="s">
        <v>13</v>
      </c>
      <c r="C117" s="51">
        <v>8110080210</v>
      </c>
      <c r="D117" s="38">
        <v>240</v>
      </c>
      <c r="E117" s="52" t="s">
        <v>14</v>
      </c>
      <c r="F117" s="83">
        <f>F118</f>
        <v>853906.27</v>
      </c>
      <c r="G117" s="83">
        <f>G118</f>
        <v>289127.76</v>
      </c>
      <c r="H117" s="83">
        <f>H118</f>
        <v>114839.59000000003</v>
      </c>
    </row>
    <row r="118" spans="1:8" ht="78.75">
      <c r="A118" s="37">
        <v>105</v>
      </c>
      <c r="B118" s="70" t="s">
        <v>22</v>
      </c>
      <c r="C118" s="51">
        <v>8110080210</v>
      </c>
      <c r="D118" s="38">
        <v>240</v>
      </c>
      <c r="E118" s="52" t="s">
        <v>23</v>
      </c>
      <c r="F118" s="53">
        <f>'прил 4 ведом'!G32</f>
        <v>853906.27</v>
      </c>
      <c r="G118" s="53">
        <f>'прил 4 ведом'!H32</f>
        <v>289127.76</v>
      </c>
      <c r="H118" s="53">
        <f>'прил 4 ведом'!I32</f>
        <v>114839.59000000003</v>
      </c>
    </row>
    <row r="119" spans="1:8" ht="15.75">
      <c r="A119" s="38">
        <v>106</v>
      </c>
      <c r="B119" s="50" t="s">
        <v>29</v>
      </c>
      <c r="C119" s="51">
        <v>8110080210</v>
      </c>
      <c r="D119" s="38">
        <v>800</v>
      </c>
      <c r="E119" s="52"/>
      <c r="F119" s="53">
        <f>F120</f>
        <v>4134</v>
      </c>
      <c r="G119" s="53">
        <f aca="true" t="shared" si="20" ref="G119:H121">G120</f>
        <v>4934</v>
      </c>
      <c r="H119" s="53">
        <f t="shared" si="20"/>
        <v>4934</v>
      </c>
    </row>
    <row r="120" spans="1:8" ht="15.75">
      <c r="A120" s="37">
        <v>107</v>
      </c>
      <c r="B120" s="50" t="s">
        <v>30</v>
      </c>
      <c r="C120" s="51">
        <v>8110080210</v>
      </c>
      <c r="D120" s="38">
        <v>850</v>
      </c>
      <c r="E120" s="52"/>
      <c r="F120" s="53">
        <f>F121</f>
        <v>4134</v>
      </c>
      <c r="G120" s="53">
        <f t="shared" si="20"/>
        <v>4934</v>
      </c>
      <c r="H120" s="53">
        <f t="shared" si="20"/>
        <v>4934</v>
      </c>
    </row>
    <row r="121" spans="1:8" ht="15.75">
      <c r="A121" s="38">
        <v>108</v>
      </c>
      <c r="B121" s="57" t="s">
        <v>13</v>
      </c>
      <c r="C121" s="51">
        <v>8110080210</v>
      </c>
      <c r="D121" s="38">
        <v>850</v>
      </c>
      <c r="E121" s="52" t="s">
        <v>14</v>
      </c>
      <c r="F121" s="53">
        <f>F122</f>
        <v>4134</v>
      </c>
      <c r="G121" s="53">
        <f t="shared" si="20"/>
        <v>4934</v>
      </c>
      <c r="H121" s="53">
        <f t="shared" si="20"/>
        <v>4934</v>
      </c>
    </row>
    <row r="122" spans="1:8" ht="78.75">
      <c r="A122" s="37">
        <v>109</v>
      </c>
      <c r="B122" s="70" t="s">
        <v>22</v>
      </c>
      <c r="C122" s="51">
        <v>8110080210</v>
      </c>
      <c r="D122" s="38">
        <v>850</v>
      </c>
      <c r="E122" s="52" t="s">
        <v>23</v>
      </c>
      <c r="F122" s="53">
        <f>'прил 4 ведом'!G34</f>
        <v>4134</v>
      </c>
      <c r="G122" s="53">
        <f>'прил 4 ведом'!H34</f>
        <v>4934</v>
      </c>
      <c r="H122" s="53">
        <f>'прил 4 ведом'!I34</f>
        <v>4934</v>
      </c>
    </row>
    <row r="123" spans="1:8" s="76" customFormat="1" ht="110.25">
      <c r="A123" s="38">
        <v>110</v>
      </c>
      <c r="B123" s="59" t="s">
        <v>292</v>
      </c>
      <c r="C123" s="46">
        <v>8110075140</v>
      </c>
      <c r="D123" s="48"/>
      <c r="E123" s="48"/>
      <c r="F123" s="49">
        <f aca="true" t="shared" si="21" ref="F123:H126">F124</f>
        <v>1430</v>
      </c>
      <c r="G123" s="49">
        <f t="shared" si="21"/>
        <v>1430</v>
      </c>
      <c r="H123" s="49">
        <f t="shared" si="21"/>
        <v>1430</v>
      </c>
    </row>
    <row r="124" spans="1:8" ht="47.25">
      <c r="A124" s="37">
        <v>111</v>
      </c>
      <c r="B124" s="50" t="s">
        <v>61</v>
      </c>
      <c r="C124" s="51">
        <v>8110075140</v>
      </c>
      <c r="D124" s="52" t="s">
        <v>51</v>
      </c>
      <c r="E124" s="52"/>
      <c r="F124" s="53">
        <f t="shared" si="21"/>
        <v>1430</v>
      </c>
      <c r="G124" s="53">
        <f t="shared" si="21"/>
        <v>1430</v>
      </c>
      <c r="H124" s="53">
        <f t="shared" si="21"/>
        <v>1430</v>
      </c>
    </row>
    <row r="125" spans="1:8" ht="47.25">
      <c r="A125" s="38">
        <v>112</v>
      </c>
      <c r="B125" s="50" t="s">
        <v>28</v>
      </c>
      <c r="C125" s="51">
        <v>8110075140</v>
      </c>
      <c r="D125" s="52" t="s">
        <v>52</v>
      </c>
      <c r="E125" s="52"/>
      <c r="F125" s="53">
        <f t="shared" si="21"/>
        <v>1430</v>
      </c>
      <c r="G125" s="53">
        <f t="shared" si="21"/>
        <v>1430</v>
      </c>
      <c r="H125" s="53">
        <f t="shared" si="21"/>
        <v>1430</v>
      </c>
    </row>
    <row r="126" spans="1:8" ht="15.75">
      <c r="A126" s="37">
        <v>113</v>
      </c>
      <c r="B126" s="57" t="s">
        <v>13</v>
      </c>
      <c r="C126" s="51">
        <v>8110075140</v>
      </c>
      <c r="D126" s="52" t="s">
        <v>52</v>
      </c>
      <c r="E126" s="52" t="s">
        <v>14</v>
      </c>
      <c r="F126" s="53">
        <f t="shared" si="21"/>
        <v>1430</v>
      </c>
      <c r="G126" s="53">
        <f t="shared" si="21"/>
        <v>1430</v>
      </c>
      <c r="H126" s="53">
        <f t="shared" si="21"/>
        <v>1430</v>
      </c>
    </row>
    <row r="127" spans="1:8" ht="15.75">
      <c r="A127" s="38">
        <v>114</v>
      </c>
      <c r="B127" s="57" t="s">
        <v>37</v>
      </c>
      <c r="C127" s="51">
        <v>8110075140</v>
      </c>
      <c r="D127" s="52" t="s">
        <v>52</v>
      </c>
      <c r="E127" s="52" t="s">
        <v>38</v>
      </c>
      <c r="F127" s="53">
        <f>'прил 4 ведом'!G57</f>
        <v>1430</v>
      </c>
      <c r="G127" s="53">
        <f>'прил 4 ведом'!H57</f>
        <v>1430</v>
      </c>
      <c r="H127" s="53">
        <f>'прил 4 ведом'!I57</f>
        <v>1430</v>
      </c>
    </row>
    <row r="128" spans="1:8" s="76" customFormat="1" ht="94.5">
      <c r="A128" s="37">
        <v>115</v>
      </c>
      <c r="B128" s="58" t="s">
        <v>116</v>
      </c>
      <c r="C128" s="55">
        <v>8110080050</v>
      </c>
      <c r="D128" s="48"/>
      <c r="E128" s="48"/>
      <c r="F128" s="49">
        <f aca="true" t="shared" si="22" ref="F128:H131">F129</f>
        <v>1000</v>
      </c>
      <c r="G128" s="49">
        <f t="shared" si="22"/>
        <v>1000</v>
      </c>
      <c r="H128" s="49">
        <f t="shared" si="22"/>
        <v>1000</v>
      </c>
    </row>
    <row r="129" spans="1:8" ht="15.75">
      <c r="A129" s="38">
        <v>116</v>
      </c>
      <c r="B129" s="57" t="s">
        <v>29</v>
      </c>
      <c r="C129" s="56">
        <v>8110080050</v>
      </c>
      <c r="D129" s="52" t="s">
        <v>34</v>
      </c>
      <c r="E129" s="52"/>
      <c r="F129" s="53">
        <f t="shared" si="22"/>
        <v>1000</v>
      </c>
      <c r="G129" s="53">
        <f t="shared" si="22"/>
        <v>1000</v>
      </c>
      <c r="H129" s="53">
        <f t="shared" si="22"/>
        <v>1000</v>
      </c>
    </row>
    <row r="130" spans="1:8" ht="15.75">
      <c r="A130" s="37">
        <v>117</v>
      </c>
      <c r="B130" s="57" t="s">
        <v>35</v>
      </c>
      <c r="C130" s="56">
        <v>8110080050</v>
      </c>
      <c r="D130" s="52" t="s">
        <v>36</v>
      </c>
      <c r="E130" s="52"/>
      <c r="F130" s="53">
        <f t="shared" si="22"/>
        <v>1000</v>
      </c>
      <c r="G130" s="53">
        <f t="shared" si="22"/>
        <v>1000</v>
      </c>
      <c r="H130" s="53">
        <f t="shared" si="22"/>
        <v>1000</v>
      </c>
    </row>
    <row r="131" spans="1:8" ht="15.75">
      <c r="A131" s="38">
        <v>118</v>
      </c>
      <c r="B131" s="57" t="s">
        <v>13</v>
      </c>
      <c r="C131" s="56">
        <v>8110080050</v>
      </c>
      <c r="D131" s="52" t="s">
        <v>36</v>
      </c>
      <c r="E131" s="52" t="s">
        <v>14</v>
      </c>
      <c r="F131" s="53">
        <f t="shared" si="22"/>
        <v>1000</v>
      </c>
      <c r="G131" s="53">
        <f t="shared" si="22"/>
        <v>1000</v>
      </c>
      <c r="H131" s="53">
        <f t="shared" si="22"/>
        <v>1000</v>
      </c>
    </row>
    <row r="132" spans="1:8" ht="15.75">
      <c r="A132" s="37">
        <v>119</v>
      </c>
      <c r="B132" s="57" t="s">
        <v>295</v>
      </c>
      <c r="C132" s="56">
        <v>8110080050</v>
      </c>
      <c r="D132" s="38">
        <v>870</v>
      </c>
      <c r="E132" s="52" t="s">
        <v>32</v>
      </c>
      <c r="F132" s="53">
        <f>'прил 4 ведом'!G40</f>
        <v>1000</v>
      </c>
      <c r="G132" s="53">
        <f>'прил 4 ведом'!H40</f>
        <v>1000</v>
      </c>
      <c r="H132" s="53">
        <f>'прил 4 ведом'!I40</f>
        <v>1000</v>
      </c>
    </row>
    <row r="133" spans="1:8" s="76" customFormat="1" ht="157.5">
      <c r="A133" s="38">
        <v>120</v>
      </c>
      <c r="B133" s="59" t="s">
        <v>100</v>
      </c>
      <c r="C133" s="46">
        <v>8110082090</v>
      </c>
      <c r="D133" s="47"/>
      <c r="E133" s="48"/>
      <c r="F133" s="49">
        <f aca="true" t="shared" si="23" ref="F133:H136">F134</f>
        <v>26404</v>
      </c>
      <c r="G133" s="49">
        <f t="shared" si="23"/>
        <v>26404</v>
      </c>
      <c r="H133" s="49">
        <f t="shared" si="23"/>
        <v>26404</v>
      </c>
    </row>
    <row r="134" spans="1:8" ht="15.75">
      <c r="A134" s="37">
        <v>121</v>
      </c>
      <c r="B134" s="50" t="s">
        <v>117</v>
      </c>
      <c r="C134" s="51">
        <v>8110082090</v>
      </c>
      <c r="D134" s="38">
        <v>500</v>
      </c>
      <c r="E134" s="52"/>
      <c r="F134" s="53">
        <f t="shared" si="23"/>
        <v>26404</v>
      </c>
      <c r="G134" s="53">
        <f t="shared" si="23"/>
        <v>26404</v>
      </c>
      <c r="H134" s="53">
        <f t="shared" si="23"/>
        <v>26404</v>
      </c>
    </row>
    <row r="135" spans="1:8" ht="15.75">
      <c r="A135" s="38">
        <v>122</v>
      </c>
      <c r="B135" s="50" t="s">
        <v>89</v>
      </c>
      <c r="C135" s="56">
        <v>8110082090</v>
      </c>
      <c r="D135" s="38">
        <v>540</v>
      </c>
      <c r="E135" s="52"/>
      <c r="F135" s="53">
        <f t="shared" si="23"/>
        <v>26404</v>
      </c>
      <c r="G135" s="53">
        <f t="shared" si="23"/>
        <v>26404</v>
      </c>
      <c r="H135" s="53">
        <f t="shared" si="23"/>
        <v>26404</v>
      </c>
    </row>
    <row r="136" spans="1:8" ht="47.25">
      <c r="A136" s="37">
        <v>123</v>
      </c>
      <c r="B136" s="65" t="s">
        <v>97</v>
      </c>
      <c r="C136" s="56">
        <v>8110082090</v>
      </c>
      <c r="D136" s="38">
        <v>540</v>
      </c>
      <c r="E136" s="52" t="s">
        <v>98</v>
      </c>
      <c r="F136" s="53">
        <f t="shared" si="23"/>
        <v>26404</v>
      </c>
      <c r="G136" s="53">
        <f t="shared" si="23"/>
        <v>26404</v>
      </c>
      <c r="H136" s="53">
        <f t="shared" si="23"/>
        <v>26404</v>
      </c>
    </row>
    <row r="137" spans="1:8" ht="47.25">
      <c r="A137" s="38">
        <v>124</v>
      </c>
      <c r="B137" s="65" t="s">
        <v>297</v>
      </c>
      <c r="C137" s="56">
        <v>8110082090</v>
      </c>
      <c r="D137" s="38">
        <v>540</v>
      </c>
      <c r="E137" s="52" t="s">
        <v>99</v>
      </c>
      <c r="F137" s="53">
        <f>'прил 4 ведом'!G132</f>
        <v>26404</v>
      </c>
      <c r="G137" s="53">
        <f>'прил 4 ведом'!H132</f>
        <v>26404</v>
      </c>
      <c r="H137" s="53">
        <f>'прил 4 ведом'!I132</f>
        <v>26404</v>
      </c>
    </row>
    <row r="138" spans="1:8" ht="63">
      <c r="A138" s="37">
        <v>125</v>
      </c>
      <c r="B138" s="44" t="s">
        <v>17</v>
      </c>
      <c r="C138" s="45">
        <v>9100000000</v>
      </c>
      <c r="D138" s="41"/>
      <c r="E138" s="42"/>
      <c r="F138" s="43">
        <f>F139</f>
        <v>1067247</v>
      </c>
      <c r="G138" s="43">
        <f>G139</f>
        <v>1067247</v>
      </c>
      <c r="H138" s="43">
        <f>H139</f>
        <v>1067247</v>
      </c>
    </row>
    <row r="139" spans="1:8" s="8" customFormat="1" ht="31.5">
      <c r="A139" s="38">
        <v>126</v>
      </c>
      <c r="B139" s="39" t="s">
        <v>18</v>
      </c>
      <c r="C139" s="40">
        <v>9110000000</v>
      </c>
      <c r="D139" s="41"/>
      <c r="E139" s="42"/>
      <c r="F139" s="43">
        <f>F142</f>
        <v>1067247</v>
      </c>
      <c r="G139" s="43">
        <f>G142</f>
        <v>1067247</v>
      </c>
      <c r="H139" s="43">
        <f>H142</f>
        <v>1067247</v>
      </c>
    </row>
    <row r="140" spans="1:8" s="76" customFormat="1" ht="94.5">
      <c r="A140" s="37">
        <v>127</v>
      </c>
      <c r="B140" s="71" t="s">
        <v>19</v>
      </c>
      <c r="C140" s="55">
        <v>9110080210</v>
      </c>
      <c r="D140" s="47"/>
      <c r="E140" s="48"/>
      <c r="F140" s="49">
        <f aca="true" t="shared" si="24" ref="F140:H143">F141</f>
        <v>1067247</v>
      </c>
      <c r="G140" s="49">
        <f t="shared" si="24"/>
        <v>1067247</v>
      </c>
      <c r="H140" s="49">
        <f t="shared" si="24"/>
        <v>1067247</v>
      </c>
    </row>
    <row r="141" spans="1:8" ht="94.5">
      <c r="A141" s="38">
        <v>128</v>
      </c>
      <c r="B141" s="70" t="s">
        <v>20</v>
      </c>
      <c r="C141" s="56">
        <v>9110080210</v>
      </c>
      <c r="D141" s="38">
        <v>100</v>
      </c>
      <c r="E141" s="52"/>
      <c r="F141" s="53">
        <f t="shared" si="24"/>
        <v>1067247</v>
      </c>
      <c r="G141" s="53">
        <f t="shared" si="24"/>
        <v>1067247</v>
      </c>
      <c r="H141" s="53">
        <f t="shared" si="24"/>
        <v>1067247</v>
      </c>
    </row>
    <row r="142" spans="1:8" ht="47.25">
      <c r="A142" s="37">
        <v>129</v>
      </c>
      <c r="B142" s="50" t="s">
        <v>21</v>
      </c>
      <c r="C142" s="51">
        <v>9110080210</v>
      </c>
      <c r="D142" s="38">
        <v>120</v>
      </c>
      <c r="E142" s="52"/>
      <c r="F142" s="53">
        <f t="shared" si="24"/>
        <v>1067247</v>
      </c>
      <c r="G142" s="53">
        <f t="shared" si="24"/>
        <v>1067247</v>
      </c>
      <c r="H142" s="53">
        <f t="shared" si="24"/>
        <v>1067247</v>
      </c>
    </row>
    <row r="143" spans="1:8" ht="15.75">
      <c r="A143" s="38">
        <v>130</v>
      </c>
      <c r="B143" s="57" t="s">
        <v>13</v>
      </c>
      <c r="C143" s="51">
        <v>9110080210</v>
      </c>
      <c r="D143" s="38">
        <v>120</v>
      </c>
      <c r="E143" s="52" t="s">
        <v>14</v>
      </c>
      <c r="F143" s="53">
        <f t="shared" si="24"/>
        <v>1067247</v>
      </c>
      <c r="G143" s="53">
        <f t="shared" si="24"/>
        <v>1067247</v>
      </c>
      <c r="H143" s="53">
        <f t="shared" si="24"/>
        <v>1067247</v>
      </c>
    </row>
    <row r="144" spans="1:8" ht="47.25">
      <c r="A144" s="37">
        <v>131</v>
      </c>
      <c r="B144" s="70" t="s">
        <v>15</v>
      </c>
      <c r="C144" s="51">
        <v>9110080210</v>
      </c>
      <c r="D144" s="38">
        <v>120</v>
      </c>
      <c r="E144" s="52" t="s">
        <v>16</v>
      </c>
      <c r="F144" s="53">
        <f>'прил 4 ведом'!G21</f>
        <v>1067247</v>
      </c>
      <c r="G144" s="53">
        <f>'прил 4 ведом'!H21</f>
        <v>1067247</v>
      </c>
      <c r="H144" s="53">
        <f>'прил 4 ведом'!I21</f>
        <v>1067247</v>
      </c>
    </row>
    <row r="145" spans="1:8" ht="15.75">
      <c r="A145" s="38">
        <v>132</v>
      </c>
      <c r="B145" s="57" t="s">
        <v>101</v>
      </c>
      <c r="C145" s="37"/>
      <c r="D145" s="52"/>
      <c r="E145" s="38"/>
      <c r="F145" s="72"/>
      <c r="G145" s="83">
        <f>'прил 4 ведом'!H133</f>
        <v>174477.68</v>
      </c>
      <c r="H145" s="83">
        <f>'прил 4 ведом'!I133</f>
        <v>346165.85</v>
      </c>
    </row>
    <row r="146" spans="1:8" ht="15.75">
      <c r="A146" s="37">
        <v>133</v>
      </c>
      <c r="B146" s="80" t="s">
        <v>293</v>
      </c>
      <c r="C146" s="73"/>
      <c r="D146" s="74"/>
      <c r="E146" s="41"/>
      <c r="F146" s="43">
        <f>F145+F138+F94+F14</f>
        <v>8867268.92</v>
      </c>
      <c r="G146" s="43">
        <f>G145+G138+G94+G14</f>
        <v>7050635</v>
      </c>
      <c r="H146" s="43">
        <f>H145+H138+H94+H14</f>
        <v>7056183</v>
      </c>
    </row>
  </sheetData>
  <sheetProtection/>
  <autoFilter ref="A12:H146"/>
  <mergeCells count="7">
    <mergeCell ref="F2:H2"/>
    <mergeCell ref="E3:H3"/>
    <mergeCell ref="A5:H5"/>
    <mergeCell ref="A6:H6"/>
    <mergeCell ref="A7:H7"/>
    <mergeCell ref="A11:H11"/>
    <mergeCell ref="A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111</cp:lastModifiedBy>
  <cp:lastPrinted>2023-07-31T07:58:31Z</cp:lastPrinted>
  <dcterms:created xsi:type="dcterms:W3CDTF">2010-12-02T07:50:49Z</dcterms:created>
  <dcterms:modified xsi:type="dcterms:W3CDTF">2023-12-05T05:05:49Z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4DA4117924164413BB55D03BE9033B04</vt:lpwstr>
  </property>
  <property fmtid="{D5CDD505-2E9C-101B-9397-08002B2CF9AE}" pid="3" name="KSOProductBuildVer">
    <vt:lpwstr>1049-11.2.0.11440</vt:lpwstr>
  </property>
</Properties>
</file>