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Текст реш" sheetId="1" r:id="rId1"/>
    <sheet name="прилож№1" sheetId="2" r:id="rId2"/>
    <sheet name="прил 2 доходы" sheetId="3" r:id="rId3"/>
    <sheet name="прил3" sheetId="4" r:id="rId4"/>
    <sheet name="прил4" sheetId="5" r:id="rId5"/>
    <sheet name="прил5" sheetId="6" r:id="rId6"/>
    <sheet name="прил6" sheetId="7" r:id="rId7"/>
  </sheets>
  <definedNames/>
  <calcPr fullCalcOnLoad="1"/>
</workbook>
</file>

<file path=xl/sharedStrings.xml><?xml version="1.0" encoding="utf-8"?>
<sst xmlns="http://schemas.openxmlformats.org/spreadsheetml/2006/main" count="845" uniqueCount="364">
  <si>
    <t>Уплата налогов, сборов и иных платежей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</si>
  <si>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</si>
  <si>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</si>
  <si>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</si>
  <si>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бюджетам на осуществление первичного воинского учета на территориях, где отсутствуют военные комиссариаты</t>
  </si>
  <si>
    <t>500</t>
  </si>
  <si>
    <t xml:space="preserve">Прочие межбюджетные трансферты общего характера </t>
  </si>
  <si>
    <t>Межбюджетные трансферты</t>
  </si>
  <si>
    <t>540</t>
  </si>
  <si>
    <t>Иные межбюджетные трансферты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</si>
  <si>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</si>
  <si>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</si>
  <si>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</si>
  <si>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1400</t>
  </si>
  <si>
    <t>1403</t>
  </si>
  <si>
    <t>Российская Федерация</t>
  </si>
  <si>
    <t>КРАСНОЯРСКИЙ КРАЙ</t>
  </si>
  <si>
    <t>Казачинский район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</si>
  <si>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</si>
  <si>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</si>
  <si>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</si>
  <si>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</si>
  <si>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</si>
  <si>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</si>
  <si>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</si>
  <si>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</si>
  <si>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</si>
  <si>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</si>
  <si>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>Земельный налог</t>
  </si>
  <si>
    <t>Расходы на выплаты персоналу государственных (муниципальных) органов</t>
  </si>
  <si>
    <t xml:space="preserve">Всего расходов 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</si>
  <si>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</si>
  <si>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</si>
  <si>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</si>
  <si>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</si>
  <si>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</si>
  <si>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</si>
  <si>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</si>
  <si>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</si>
  <si>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</si>
  <si>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</si>
  <si>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</si>
  <si>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</si>
  <si>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</si>
  <si>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</si>
  <si>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</si>
  <si>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>РЕШИЛ:</t>
  </si>
  <si>
    <t>Другие вопросы в области национальной экономики</t>
  </si>
  <si>
    <t>0412</t>
  </si>
  <si>
    <t>Другие общегосударственные вопросы</t>
  </si>
  <si>
    <t>Сумма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</si>
  <si>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</si>
  <si>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</si>
  <si>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</si>
  <si>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</si>
  <si>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</si>
  <si>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</si>
  <si>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</si>
  <si>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</si>
  <si>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</si>
  <si>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Раздел-
подраздел</t>
  </si>
  <si>
    <t>Национальная экономика</t>
  </si>
  <si>
    <t>0400</t>
  </si>
  <si>
    <t>Всего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</si>
  <si>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</si>
  <si>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</si>
  <si>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</t>
  </si>
  <si>
    <t>804</t>
  </si>
  <si>
    <t>ДОХОДЫ ОТ ИСПОЛЬЗОВАНИЯ ИМУЩЕСТВА, НАХОДЯЩЕГОСЯ В ГОСУДАРСТВЕННОЙ И МУНИЦИПАЛЬНОЙ СОБСТВЕННОСТИ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</si>
  <si>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</si>
  <si>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</si>
  <si>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</si>
  <si>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>Дорожное хозяйство (дорожные фонды)</t>
  </si>
  <si>
    <t>Коммунальное хозяйство</t>
  </si>
  <si>
    <t>Наименование кода поступлений в бюджет, группы, подгруппы, статьи, подстатьи, элемента, подвида, аналитической  группы вида источников финансирования дефицитов бюджетов</t>
  </si>
  <si>
    <t>Код ведомства</t>
  </si>
  <si>
    <t>0502</t>
  </si>
  <si>
    <t>0409</t>
  </si>
  <si>
    <t>Акцизы по подакцизным товарам (продукции), производимым на территории Российской Федерации</t>
  </si>
  <si>
    <t>240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</si>
  <si>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</si>
  <si>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 xml:space="preserve">Межбюджетные трансферты общего характера бюджетам бюджетной системы Российской Федерации </t>
  </si>
  <si>
    <t xml:space="preserve">Межбюджетные трансферты общего характера бюджетам бюджетной системы  Российской Федерации  </t>
  </si>
  <si>
    <t>НАЛОГИ НА ИМУЩЕСТВО</t>
  </si>
  <si>
    <t xml:space="preserve">                               Приложение № 1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</si>
  <si>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</si>
  <si>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</si>
  <si>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</si>
  <si>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Непрограмные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</si>
  <si>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</si>
  <si>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</si>
  <si>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</si>
  <si>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</si>
  <si>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</si>
  <si>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</si>
  <si>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</si>
  <si>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Непрограммные расходы отдельных органов местного самоуправления</t>
  </si>
  <si>
    <t>200</t>
  </si>
  <si>
    <t>834</t>
  </si>
  <si>
    <t>0800</t>
  </si>
  <si>
    <t>0801</t>
  </si>
  <si>
    <t>Культура, кинемотография</t>
  </si>
  <si>
    <t>Культура</t>
  </si>
  <si>
    <t>Администрация Талажанского сельсовета</t>
  </si>
  <si>
    <t>Функционирование администрации Талажанского сельсовета</t>
  </si>
  <si>
    <t>Резервные фонды исполнительных органов местного самоуправления по администрации Талажанского сельсовета в рамках непрограмных расходов отдельных органов местного самоуправления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</si>
  <si>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</si>
  <si>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</si>
  <si>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>Подпрограмма "Содержание автомобильных дорог общего пользования Талажанского сельсовета "</t>
  </si>
  <si>
    <t xml:space="preserve">Содержание автомобильных дорог 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</si>
  <si>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Осуществление дорожной деятельности в отношение автомобильных дорог общего пользования местного значения за счет средств местного бюджета,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</si>
  <si>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"Благоустройство территории Талажанского сельсовета "</t>
  </si>
  <si>
    <t>Мероприятия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</si>
  <si>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Муниципальная программа Талажанского сельсовета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</si>
  <si>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</si>
  <si>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Развитие культуры"</t>
  </si>
  <si>
    <t>Талажанский сельский Совет депутатов</t>
  </si>
  <si>
    <t>834 01 05 00 00 00 0000 000</t>
  </si>
  <si>
    <t>834 01 05 00 00 00 0000 500</t>
  </si>
  <si>
    <t>834 01 05 02 00 00 0000 500</t>
  </si>
  <si>
    <t>834 01 05 02 01 00 0000 510</t>
  </si>
  <si>
    <t>834 01 05 02 01 10 0000 510</t>
  </si>
  <si>
    <t>834 01 05 00 00 00 0000 600</t>
  </si>
  <si>
    <t>834 01 05 02 00 00 0000 600</t>
  </si>
  <si>
    <t>834 01 05 02 01 00 0000 610</t>
  </si>
  <si>
    <t>834 01 05 02 01 10 0000 610</t>
  </si>
  <si>
    <t>Подпрограмма "Благоустройство территории Талажанского сельсовета"</t>
  </si>
  <si>
    <t>Уличное освещение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</si>
  <si>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Раздел, подраздел</t>
  </si>
  <si>
    <t>Муниципальная программа "Создание безопасных и комфортных условий для проживания на территории Талажанского сельсовета"</t>
  </si>
  <si>
    <t>Жилищно-комунальное хозяйство</t>
  </si>
  <si>
    <t>Комунальное хозяйство</t>
  </si>
  <si>
    <t>Мобилизация и вневоинская подготовка</t>
  </si>
  <si>
    <t xml:space="preserve">Резервные фонды  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</si>
  <si>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</si>
  <si>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Обеспечение пожарной безопасности</t>
  </si>
  <si>
    <t>0310</t>
  </si>
  <si>
    <t>Уплата иных платежей</t>
  </si>
  <si>
    <t>0300</t>
  </si>
  <si>
    <t>01300S4120</t>
  </si>
  <si>
    <t>Национальная безопасность и правоохранительная деятельность</t>
  </si>
  <si>
    <t>Закупка товаров, работ и услуг для обеспечения государственных (муниципальных) нужд</t>
  </si>
  <si>
    <t>"Обеспечение первичных мер пожарной безопасности за счет средств бюджета поселения в рамках подпрограммы "Обеспечение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</si>
  <si>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</si>
  <si>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классификации доходов бюджета</t>
  </si>
  <si>
    <t>Наименование кода классификации доходов бюджета</t>
  </si>
  <si>
    <t>000 1 00 00000 00 0000 000</t>
  </si>
  <si>
    <t>000 1 01 00000 00 0000 000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</si>
  <si>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</si>
  <si>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</si>
  <si>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</si>
  <si>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</si>
  <si>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</si>
  <si>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</si>
  <si>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</si>
  <si>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100 1 03 02230 01 0000 110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</si>
  <si>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</si>
  <si>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100 1 03 02240 01 0000 110</t>
  </si>
  <si>
    <t>100 1 03 02250 01 0000 110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</si>
  <si>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</si>
  <si>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</si>
  <si>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</si>
  <si>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000 1 06 06000 00 0000 110</t>
  </si>
  <si>
    <t>182 1 06 06030 00 0000 110</t>
  </si>
  <si>
    <t>Земельный налог с организаций</t>
  </si>
  <si>
    <t>182 1 06 06033 10 0000 110</t>
  </si>
  <si>
    <t>Земельный налог с организвций, обладающих земельным участком, расположенным в границах сельских поселений</t>
  </si>
  <si>
    <t>182 1 06 06040 00 0000 110</t>
  </si>
  <si>
    <t>Земельный налог с физическиз лиц</t>
  </si>
  <si>
    <t>182 1 06 06043 10 0000 110</t>
  </si>
  <si>
    <t>Земельный налог с физических лиц. обладающих земельным участком, расположенным в границах сельских поселений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</si>
  <si>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</si>
  <si>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</si>
  <si>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</si>
  <si>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</si>
  <si>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</si>
  <si>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</si>
  <si>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</si>
  <si>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</si>
  <si>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</si>
  <si>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834 1 11 05075 10 0000 120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</si>
  <si>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</si>
  <si>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000 2 00 00000 00 0000 000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</si>
  <si>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</si>
  <si>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</si>
  <si>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</si>
  <si>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Дотация бюджетам сельских поселений на выравнивание бюджетной обеспеченности из районного фонда финансовой поддержки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</si>
  <si>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</si>
  <si>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</si>
  <si>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</si>
  <si>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</si>
  <si>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</si>
  <si>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</si>
  <si>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</si>
  <si>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</si>
  <si>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01200S5080</t>
  </si>
  <si>
    <t>Социальная политика</t>
  </si>
  <si>
    <t>Пенсионное обеспечение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</si>
  <si>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</si>
  <si>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"Прочие мероприятия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</si>
  <si>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</si>
  <si>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1001</t>
  </si>
  <si>
    <t>1000</t>
  </si>
  <si>
    <t>Глава Талажанского сельсовета                                    Биллер С.Л.</t>
  </si>
  <si>
    <t>834 1 08 04020 01 0000 110</t>
  </si>
  <si>
    <t>Сумма на 2020 год</t>
  </si>
  <si>
    <t>Подпрограмма "Благоустройство территории Талажанского сельсовета""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</si>
  <si>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</si>
  <si>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000 2 02 10000 00 0000 150</t>
  </si>
  <si>
    <t>000 2 02 15001 00 0000 150</t>
  </si>
  <si>
    <t>834 2 02 15001 10 0000 150</t>
  </si>
  <si>
    <t>834 2 02 15001 10 0020 150</t>
  </si>
  <si>
    <t>834 2 02 15001 10 0030 150</t>
  </si>
  <si>
    <t>000 2 02 30000 00 0000 150</t>
  </si>
  <si>
    <t>834 2 02 30024 00 0000 150</t>
  </si>
  <si>
    <t>834 2 02 30024 10 0000 150</t>
  </si>
  <si>
    <t>834 2 02 30024 10 4901 150</t>
  </si>
  <si>
    <t>834 2 02 35118 00 0000 150</t>
  </si>
  <si>
    <t>834 2 02 35118 10 0000 150</t>
  </si>
  <si>
    <t>834 2 02 40000 00 0000 150</t>
  </si>
  <si>
    <t>834 2 02 49999 00 0000 150</t>
  </si>
  <si>
    <t>834 2 02 49999 10 0000 150</t>
  </si>
  <si>
    <t>834 2 02 49999 10 0002 150</t>
  </si>
  <si>
    <t>834 2 07 00000 00 0000 000</t>
  </si>
  <si>
    <t>ПРОЧИЕ БЕЗВОЗМЕЗДНЫЕ ПОСТУПЛЕНИЯ</t>
  </si>
  <si>
    <t>834 2 07 05000 10 0000 180</t>
  </si>
  <si>
    <t>Прочие безвозмездные поступления в бюджеты сельских поселений</t>
  </si>
  <si>
    <t>834 2 07 05030 10 0000 180</t>
  </si>
  <si>
    <t>Расходы, на реализацию мероприятий по поддержке местных инициатив, за счет субсидий краевого бюджета в рамках подпрограммы "Благоуствойство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</si>
  <si>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>01100S6410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</si>
  <si>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</si>
  <si>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</si>
  <si>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</si>
  <si>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</si>
  <si>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</si>
  <si>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</si>
  <si>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</si>
  <si>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Прочие субсидии бюджетам сельских поселений (на обеспечение первичных мер пожарной безопасности)</t>
  </si>
  <si>
    <t>834 2 02 20000 00 0000 150</t>
  </si>
  <si>
    <t>834 2 02 29999 00 0000 150</t>
  </si>
  <si>
    <t>834 2 02 29999 10 0000 150</t>
  </si>
  <si>
    <t>834 2 02 29999 10 1036 150</t>
  </si>
  <si>
    <t>834 2 02 29999 10 7412 150</t>
  </si>
  <si>
    <t>834 2 02 49999 10 5853 150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</si>
  <si>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</si>
  <si>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834 2 02 49999 10 7745 150</t>
  </si>
  <si>
    <t>Прочие межбюджетные трансферты, передаваемые бюджетам сельских поселений (за содействие развитию налогового потенциала)</t>
  </si>
  <si>
    <t>100</t>
  </si>
  <si>
    <t>120</t>
  </si>
  <si>
    <t>Cредства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Администрации Талажанского сельсовета в рамках непрограммных расходов отдельных органов местного самоуправления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</si>
  <si>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(мигнимального размера оплаты труда) Администрации Талажанского сельсовета в расках непрограммных расходов отдельных органов местного самоуправления</t>
  </si>
  <si>
    <t>0107</t>
  </si>
  <si>
    <t>Обеспечение проведения выборов и референдумов</t>
  </si>
  <si>
    <t>Специальные расходы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</si>
  <si>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Администрации Талажанского сельсовета в рамках непрограммных расходов отдельных органов местного самоуправления</t>
  </si>
  <si>
    <t>01300S5100</t>
  </si>
  <si>
    <t>Обеспечение мероприятия по развитию добровольной пожарной охраны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</si>
  <si>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Содержание автомобильных дорог и инженерных сооружений на них в границах городских округов и поселений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</si>
  <si>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01100S7450</t>
  </si>
  <si>
    <t>Расходы, на реализацию мероприятий за содействие развитию налогового потенциала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</si>
  <si>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ШТРАФЫ, САНКЦИИ, ВОЗМЕЩЕНИЕ УЩЕРБА</t>
  </si>
  <si>
    <t>Доходы от денежных взысканий (штрафов), поступающие в счет погашения задолжности, образовавшейся до 1 января 2020 года, подлежащие зачислению в бюджет муниципального образования по нормативам, дейсствующим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</si>
  <si>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</si>
  <si>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834 2 02 29999 10 1049 150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</si>
  <si>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</t>
  </si>
  <si>
    <t>834 2 02 29999 10 7508 150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</si>
  <si>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</si>
  <si>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сельских поселений (на мероприятия по развитию добровольной пожарной охраны)</t>
  </si>
  <si>
    <t>834 2 02 29999 10 7510 150</t>
  </si>
  <si>
    <t>Прочие субсидии бюджетам сельских поселений (на осуществление расходов, направленных на реализацию мероприятий по поддержке местных инициатив территорий городских и сельских поселений)</t>
  </si>
  <si>
    <t>Организация и содержание мест захоронения в рамках подпрограммы"Благоустройство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</si>
  <si>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Прочие субсидии бюджетам сельских поселений (на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края)</t>
  </si>
  <si>
    <t>834 2 02 29999 10 1035 150</t>
  </si>
  <si>
    <t>Cредства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по Администрации Талажанского сельсовета в рамках непрограммных расходов отдельных органов местного самоуправления</t>
  </si>
  <si>
    <t>811W58530</t>
  </si>
  <si>
    <t>Расходы на реализацию мероприятий, связанных с обеспечением санитарно-эпидимиологической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в рамках непрограммных расходов Талажанского сельсовета</t>
  </si>
  <si>
    <t>811W058530</t>
  </si>
  <si>
    <t>59</t>
  </si>
  <si>
    <t>60</t>
  </si>
  <si>
    <t>61</t>
  </si>
  <si>
    <t>62</t>
  </si>
  <si>
    <t>63</t>
  </si>
  <si>
    <t>бюджетная рлспись с учетом изменений</t>
  </si>
  <si>
    <t>Утверждено решением о бюджете</t>
  </si>
  <si>
    <t>исполнено</t>
  </si>
  <si>
    <t>% исполнения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</si>
  <si>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</si>
  <si>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</si>
  <si>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182 10102030010000110</t>
  </si>
  <si>
    <t>182 10102030011000110</t>
  </si>
  <si>
    <t>Бюджетная роспись с учетом изменение</t>
  </si>
  <si>
    <t>Исполнено</t>
  </si>
  <si>
    <t xml:space="preserve">                                                                                                     к  проекту Решения Талажанского сельского</t>
  </si>
  <si>
    <t>Приложение 2</t>
  </si>
  <si>
    <t>Приложение № 3</t>
  </si>
  <si>
    <t xml:space="preserve"> Утверждено решением о бюджете</t>
  </si>
  <si>
    <t xml:space="preserve">                                                                                                      Приложение №5</t>
  </si>
  <si>
    <t xml:space="preserve">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</si>
  <si>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Совета депутатов   </t>
  </si>
  <si>
    <t>бюджетная роспись с учетом изменений</t>
  </si>
  <si>
    <t>%  исполнения</t>
  </si>
  <si>
    <t>Национальная безпасность и правоохранительная деятельность</t>
  </si>
  <si>
    <t>"Обеспечение пожарной безопасности"</t>
  </si>
  <si>
    <t>Культура и кинематография</t>
  </si>
  <si>
    <t xml:space="preserve">Расходы на повышение с 1 октября2020 года размеров оплаты труда отдельным категориям работников бюджетной сферы Красноярского края по министерству финансов Красноярского края) </t>
  </si>
  <si>
    <t xml:space="preserve">Повышение с 1 июня 2020 года размеров оплаты труда отдельным категориям работников бюджетной сферы Красноярского края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</si>
  <si>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 </t>
  </si>
  <si>
    <t>Расходы направленные на реализацию мероприятий  , связанных с обеспечением санитарно-эпидемиологической безопасности при подготовке проведению общероссийского голосования по вопросу одобрения изменений в Конституцию Российской Федерации, в рамках непрограмных расходов отдельных органов местного самоуправления</t>
  </si>
  <si>
    <t>Иные межбюджетные ассигнования</t>
  </si>
  <si>
    <t xml:space="preserve"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   </t>
  </si>
  <si>
    <t>Обеспечение проведение выборов и референдумов</t>
  </si>
  <si>
    <t>Исполнение по целевым статьям (муниципальным программам Талажанского сельсовета и непрограммным направлениям деятельности) в 2020 году</t>
  </si>
  <si>
    <t>Подпрограмма  "Благоустройство территории Талажанского сельсовета 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</si>
  <si>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</si>
  <si>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Уличное освещение в рамках подпрограммы   "Благоустройство территории Вороковского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</si>
  <si>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Организация и содержание мест захоронения в рамках подпрограммы 1 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</si>
  <si>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Мероприятия в области организации водоснабжения населения в рамках подпрограммы  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</si>
  <si>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Прочие мероприятия в области жилищно-комунального хозяйства в рамках подрограммы  "Благоустройство територии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</si>
  <si>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Расходы на реализацию мероприятий по поддержке местных инициатив, поступления от юридических лиц,и вкладов граждан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</si>
  <si>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 "Содержание автомобильных дорог общего пользования Талажанского сельсовета "</t>
  </si>
  <si>
    <t xml:space="preserve">Содержание автомобильных дорог  и инженерных сооружений на них в границах поселений за счет средств муниципального дорожного фонда в рамках подпрограммы   "Содержание автомобильных дорог общего пользования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</si>
  <si>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Содержание автомобильных дорог  и инженерных сооружений на них в границах городских округов и поселений  в рамках подпрограммы  "Содержание автомобильных дорог общего пользования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</si>
  <si>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
Содержание автомобильных дорог  общего пользования местного значения за счет средств дорожного фонда Красноярского края, в рамках подпрограммы "Содержание автомобильных дорог общего пользования Талажанского сельсовета" муниципальной программы Талажанского сельсовета  " "Создание безопасных и комфортных условий для проживания на территории Талажанского сельсовета"</t>
  </si>
  <si>
    <t>Обеспечение первичных мер пожарной безопасности на территории Казачинского района за счет средств краевого бюджета 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</si>
  <si>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Межбюджетные трансферты, передаваемые бюджетам муниципальных районов из бюджетов поселений на осуществление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Талажанского сельсовета в рамках подпрограммы "Прочие мероприятия Талажанского сельсовета "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</si>
  <si>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Мероприятия на выполнение передаваемых полномочий по созданию и обеспечению деятельности административных комиссий по администрации Талажанского сельсовета в рамках непрограмных расходов отдельных органов местного самоуправления</t>
  </si>
  <si>
    <t>Исполнение по источникам финансирования дефицита (профицита) бюджета поселения в 2020г</t>
  </si>
  <si>
    <t>утверждено решением о бюджете</t>
  </si>
  <si>
    <t>уточненные назначения</t>
  </si>
  <si>
    <t>Исполнено по доходам бюджета поселения по кодам видов доходов, по кодам бюджетной классификации доходов в 2020 г</t>
  </si>
  <si>
    <t>Исполнение расходов бюджета по разделам и подразделам , классификации расходов бюджета Российской Федерации в 2020г</t>
  </si>
  <si>
    <t xml:space="preserve">сельского Совета депутатов </t>
  </si>
  <si>
    <t xml:space="preserve">Совета депутатов </t>
  </si>
  <si>
    <t xml:space="preserve">                                                                                         Совета депутатов </t>
  </si>
  <si>
    <t xml:space="preserve">                 Исполнение по ведомственной структуре расходов по разделам, подразделам, целевым статьям (муниципальным программам Талажанского сельсовета) в 2020г
                                                   </t>
  </si>
  <si>
    <t>Приложение №6</t>
  </si>
  <si>
    <t>Наименование  МО</t>
  </si>
  <si>
    <t>МО Казачинский район</t>
  </si>
  <si>
    <t>Итого</t>
  </si>
  <si>
    <t>Талажанского сельского Совета депутатов</t>
  </si>
  <si>
    <t>2. Утвердить исполнение бюджета поселения за 2020 год со следующими показателями:</t>
  </si>
  <si>
    <t xml:space="preserve">   источников внутреннего финансирования дефицита (профицита) бюджета поселения по кодам групп, подгрупп, статей, видов источников финансирования дефицитов бюджетов классификации операций сектора государстенного управления относящихся к источникам финансирования дефицитов бюджета, согласно приложению №1 Исполнение по источникам финансирования дефицита бюджета поселения в 2020г к настоящему Решению;</t>
  </si>
  <si>
    <t xml:space="preserve">   доходов бюджета поселения по кодам видов доходов, подвидов доходов, классификации относящихся к доходам поселения, согласно приложению №2 Исполнено по доходам бюджета поселения по кодам видов доходов, по кодам бюджетной классификации в 2020г к настоящему Решению;</t>
  </si>
  <si>
    <t>расходов бюджета поселения по разделам, подразделам, классификации расходов
 Российской Федерации, согласно приложению №3 Исполнение расходов бюджета по разделам, подразделам,
 классификации расходов бюджета Российкой Федерации в 2020 году к настоящему Решению;</t>
  </si>
  <si>
    <t xml:space="preserve">     3. Настоящее Решение вступает в силу в день, следующий за днем его официального опубликования.</t>
  </si>
  <si>
    <t xml:space="preserve">Руководствуясь ст. 264.5 Бюджетного кодекса Российской Федерации, "Положением о бюджетном процессе в Талажанском сельсовете", утвержденным Решением Талажанского сельского Совета депутатов от 16.08.2013.г №12, статьей 53 Устава Талажанского сельского Совета депутатов
                       </t>
  </si>
  <si>
    <t xml:space="preserve">  расходов бюджета поселения по ведомственной структуре расходов, разделам, подразделам, целевым статьям (муниципальным программам Талажанского сельсовета непрограмным направлениям деятельности), группам и подгруппам видов расходов, классификации расходов, согласно приложению № 4 Исполнение   по ведомственной структуре расходов по  разделам, подразделам, целевым статьям (муниципальным программам Талажанского сельсовета) в 2020 году  к настоящему Решению</t>
  </si>
  <si>
    <t xml:space="preserve">   расходов бюджета поселения по целевым статьям (муниципальным программам Талажанского сельсовета и непрограмным направлениям) группам и подгруппам видов расходов, разделам, подразделам классификации расходов местного бюджета согласно приложению №5 Исполнение по целевым статьям (муниципальным программам Талажанского сельсовета и непрограммным направлениям деятельности) в 2020г  к настоящему Решению;</t>
  </si>
  <si>
    <t>182 1 06 01030 10 0000 110</t>
  </si>
  <si>
    <t>000 1 16 00000 00 0000 000</t>
  </si>
  <si>
    <t>000 1 16 101230 10 000 140</t>
  </si>
  <si>
    <t>161 1 16 101230 10 101 140</t>
  </si>
  <si>
    <t>000 2 02 00000 00 0000 000</t>
  </si>
  <si>
    <t>1. Утвердить отчет об исполнении бюджета поселения Талажанского сельсовета за 2020 год, в том числе:
исполнение бюджета поселения
исполнение бюджета поселения с профицитом в сумме 17 834,96  рубля; исполнение по источникам внутреннего финансирования дефицита бюджета поселения в сумме  17834,96 рублей со знаком "минус" исполнение по доходам 6 056 567,43 рублей, сиполнение по расходам 6 038 732,47 рублей;</t>
  </si>
  <si>
    <t>Развитие культуры</t>
  </si>
  <si>
    <t>РЕШЕНИЕ</t>
  </si>
  <si>
    <t>06.07.2021г.</t>
  </si>
  <si>
    <t>№ 12-32</t>
  </si>
  <si>
    <t xml:space="preserve"> межбюджетных трансфертов, передаваемых бюджетам муниципальных районов из бюджетов поселений, согласно приложению №6 Межбюджетные трансферты, передаваемые бюджетам муниципальных районов из бюджетов поселений к настоящему Решению.</t>
  </si>
  <si>
    <t>к  решению Талажанского сельского</t>
  </si>
  <si>
    <t>к  решению Талажанского</t>
  </si>
  <si>
    <t xml:space="preserve">Приложение № 4 к  решения Талажанского сельского Совета депутатов </t>
  </si>
  <si>
    <t xml:space="preserve">    к   Решения Талажанского сельского</t>
  </si>
  <si>
    <t>к  Решения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</si>
</sst>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_-* #,##0_р_._-;\-* #,##0_р_._-;_-* &quot;-&quot;??_р_._-;_-@_-"/>
    <numFmt numFmtId="194" formatCode="\2\6"/>
    <numFmt numFmtId="195" formatCode="0.0"/>
    <numFmt numFmtId="196" formatCode="[$-FC19]d\ mmmm\ yyyy\ &quot;г.&quot;"/>
    <numFmt numFmtId="197" formatCode="0000000000"/>
    <numFmt numFmtId="198" formatCode="#,##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0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193" fontId="7" fillId="0" borderId="0" xfId="64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4" fontId="7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left" wrapText="1" indent="3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3" fillId="32" borderId="0" xfId="0" applyFont="1" applyFill="1" applyAlignment="1">
      <alignment horizontal="right"/>
    </xf>
    <xf numFmtId="0" fontId="6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0" fontId="8" fillId="32" borderId="0" xfId="0" applyFont="1" applyFill="1" applyAlignment="1">
      <alignment/>
    </xf>
    <xf numFmtId="0" fontId="10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/>
    </xf>
    <xf numFmtId="49" fontId="10" fillId="32" borderId="11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/>
    </xf>
    <xf numFmtId="2" fontId="10" fillId="32" borderId="0" xfId="0" applyNumberFormat="1" applyFont="1" applyFill="1" applyAlignment="1">
      <alignment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center" wrapText="1"/>
    </xf>
    <xf numFmtId="197" fontId="10" fillId="32" borderId="12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197" fontId="8" fillId="32" borderId="10" xfId="0" applyNumberFormat="1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wrapText="1"/>
    </xf>
    <xf numFmtId="0" fontId="10" fillId="32" borderId="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 vertical="top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49" fontId="8" fillId="32" borderId="10" xfId="0" applyNumberFormat="1" applyFont="1" applyFill="1" applyBorder="1" applyAlignment="1">
      <alignment horizontal="center" wrapText="1"/>
    </xf>
    <xf numFmtId="197" fontId="8" fillId="32" borderId="10" xfId="0" applyNumberFormat="1" applyFont="1" applyFill="1" applyBorder="1" applyAlignment="1">
      <alignment/>
    </xf>
    <xf numFmtId="197" fontId="8" fillId="32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5" fillId="0" borderId="0" xfId="53">
      <alignment/>
      <protection/>
    </xf>
    <xf numFmtId="0" fontId="5" fillId="0" borderId="10" xfId="53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33" borderId="13" xfId="53" applyNumberFormat="1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4" xfId="53" applyNumberFormat="1" applyFont="1" applyFill="1" applyBorder="1" applyAlignment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0" fontId="7" fillId="33" borderId="10" xfId="53" applyNumberFormat="1" applyFont="1" applyFill="1" applyBorder="1" applyAlignment="1">
      <alignment horizontal="left" vertical="center" wrapText="1"/>
      <protection/>
    </xf>
    <xf numFmtId="0" fontId="7" fillId="0" borderId="12" xfId="53" applyNumberFormat="1" applyFont="1" applyFill="1" applyBorder="1" applyAlignment="1">
      <alignment horizontal="left" vertical="center" wrapText="1"/>
      <protection/>
    </xf>
    <xf numFmtId="0" fontId="7" fillId="33" borderId="12" xfId="53" applyNumberFormat="1" applyFont="1" applyFill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5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33" borderId="15" xfId="53" applyNumberFormat="1" applyFont="1" applyFill="1" applyBorder="1" applyAlignment="1">
      <alignment horizontal="left" vertical="center" wrapText="1"/>
      <protection/>
    </xf>
    <xf numFmtId="0" fontId="7" fillId="33" borderId="15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Border="1" applyAlignment="1">
      <alignment horizontal="left" vertical="center" wrapText="1"/>
      <protection/>
    </xf>
    <xf numFmtId="0" fontId="7" fillId="0" borderId="0" xfId="53" applyFont="1" applyAlignment="1">
      <alignment horizontal="justify" vertical="center"/>
      <protection/>
    </xf>
    <xf numFmtId="0" fontId="15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/>
      <protection/>
    </xf>
    <xf numFmtId="0" fontId="10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49" fontId="7" fillId="33" borderId="16" xfId="53" applyNumberFormat="1" applyFont="1" applyFill="1" applyBorder="1" applyAlignment="1">
      <alignment horizontal="center" vertical="center"/>
      <protection/>
    </xf>
    <xf numFmtId="0" fontId="10" fillId="32" borderId="10" xfId="0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197" fontId="10" fillId="0" borderId="10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wrapText="1"/>
    </xf>
    <xf numFmtId="49" fontId="7" fillId="0" borderId="0" xfId="0" applyNumberFormat="1" applyFont="1" applyFill="1" applyAlignment="1">
      <alignment horizontal="justify" wrapText="1"/>
    </xf>
    <xf numFmtId="0" fontId="3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2" fontId="7" fillId="33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5" fillId="0" borderId="17" xfId="53" applyFont="1" applyBorder="1" applyAlignment="1">
      <alignment horizontal="right"/>
      <protection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7" fillId="0" borderId="16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2" fontId="7" fillId="0" borderId="16" xfId="53" applyNumberFormat="1" applyFont="1" applyFill="1" applyBorder="1" applyAlignment="1">
      <alignment horizontal="center" vertical="center" wrapText="1"/>
      <protection/>
    </xf>
    <xf numFmtId="0" fontId="10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5" fillId="0" borderId="10" xfId="53" applyBorder="1">
      <alignment/>
      <protection/>
    </xf>
    <xf numFmtId="2" fontId="7" fillId="0" borderId="10" xfId="53" applyNumberFormat="1" applyFont="1" applyBorder="1" applyAlignment="1">
      <alignment horizontal="center"/>
      <protection/>
    </xf>
    <xf numFmtId="0" fontId="7" fillId="32" borderId="10" xfId="53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justify"/>
    </xf>
    <xf numFmtId="0" fontId="3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justify" vertical="top"/>
    </xf>
    <xf numFmtId="0" fontId="8" fillId="32" borderId="18" xfId="0" applyFont="1" applyFill="1" applyBorder="1" applyAlignment="1">
      <alignment wrapText="1"/>
    </xf>
    <xf numFmtId="2" fontId="10" fillId="32" borderId="10" xfId="0" applyNumberFormat="1" applyFont="1" applyFill="1" applyBorder="1" applyAlignment="1">
      <alignment vertical="center"/>
    </xf>
    <xf numFmtId="2" fontId="10" fillId="32" borderId="10" xfId="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vertical="center" wrapText="1"/>
    </xf>
    <xf numFmtId="197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97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197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197" fontId="8" fillId="0" borderId="10" xfId="0" applyNumberFormat="1" applyFont="1" applyBorder="1" applyAlignment="1">
      <alignment horizontal="center" wrapText="1"/>
    </xf>
    <xf numFmtId="197" fontId="10" fillId="0" borderId="10" xfId="0" applyNumberFormat="1" applyFont="1" applyBorder="1" applyAlignment="1">
      <alignment horizontal="center" wrapText="1"/>
    </xf>
    <xf numFmtId="0" fontId="10" fillId="0" borderId="10" xfId="0" applyFont="1" applyFill="1" applyBorder="1" applyAlignment="1">
      <alignment horizontal="left" vertical="center" wrapText="1"/>
    </xf>
    <xf numFmtId="197" fontId="10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wrapText="1"/>
    </xf>
    <xf numFmtId="197" fontId="10" fillId="0" borderId="16" xfId="43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2" fontId="10" fillId="0" borderId="12" xfId="0" applyNumberFormat="1" applyFont="1" applyBorder="1" applyAlignment="1">
      <alignment horizontal="center" vertical="center" wrapText="1"/>
    </xf>
    <xf numFmtId="197" fontId="8" fillId="0" borderId="10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6" fillId="32" borderId="0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3" fillId="32" borderId="0" xfId="0" applyNumberFormat="1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justify" vertical="top" wrapText="1"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9" fillId="0" borderId="0" xfId="0" applyFont="1" applyFill="1" applyAlignment="1">
      <alignment horizontal="right"/>
    </xf>
    <xf numFmtId="0" fontId="7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justify" wrapText="1"/>
    </xf>
    <xf numFmtId="0" fontId="9" fillId="0" borderId="0" xfId="0" applyNumberFormat="1" applyFont="1" applyFill="1" applyAlignment="1">
      <alignment horizontal="justify" wrapText="1"/>
    </xf>
    <xf numFmtId="49" fontId="7" fillId="0" borderId="0" xfId="0" applyNumberFormat="1" applyFont="1" applyFill="1" applyAlignment="1">
      <alignment horizontal="justify" wrapText="1"/>
    </xf>
    <xf numFmtId="49" fontId="9" fillId="0" borderId="0" xfId="0" applyNumberFormat="1" applyFont="1" applyFill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9" fillId="0" borderId="0" xfId="53" applyFont="1" applyAlignment="1">
      <alignment horizontal="right"/>
      <protection/>
    </xf>
    <xf numFmtId="0" fontId="7" fillId="0" borderId="0" xfId="53" applyFont="1" applyAlignment="1">
      <alignment horizontal="right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justify" vertical="top"/>
      <protection/>
    </xf>
    <xf numFmtId="0" fontId="7" fillId="0" borderId="10" xfId="53" applyFont="1" applyBorder="1" applyAlignment="1">
      <alignment horizontal="center" vertical="top"/>
      <protection/>
    </xf>
    <xf numFmtId="0" fontId="9" fillId="0" borderId="0" xfId="53" applyFont="1" applyFill="1" applyAlignment="1">
      <alignment horizontal="center"/>
      <protection/>
    </xf>
    <xf numFmtId="0" fontId="3" fillId="32" borderId="0" xfId="0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right"/>
    </xf>
    <xf numFmtId="0" fontId="6" fillId="32" borderId="11" xfId="0" applyFont="1" applyFill="1" applyBorder="1" applyAlignment="1">
      <alignment vertical="top" wrapText="1"/>
    </xf>
    <xf numFmtId="0" fontId="6" fillId="32" borderId="18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 horizontal="justify" vertical="top"/>
    </xf>
    <xf numFmtId="0" fontId="10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justify"/>
    </xf>
    <xf numFmtId="0" fontId="10" fillId="0" borderId="16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/>
    </xf>
    <xf numFmtId="0" fontId="10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7">
      <selection activeCell="L8" sqref="L8"/>
    </sheetView>
  </sheetViews>
  <sheetFormatPr defaultColWidth="9.140625" defaultRowHeight="12.75"/>
  <cols>
    <col min="1" max="1" width="4.7109375" style="8" customWidth="1"/>
    <col min="2" max="2" width="5.7109375" style="8" customWidth="1"/>
    <col min="3" max="3" width="5.57421875" style="8" customWidth="1"/>
    <col min="4" max="4" width="6.8515625" style="8" customWidth="1"/>
    <col min="5" max="5" width="7.00390625" style="8" customWidth="1"/>
    <col min="6" max="8" width="6.28125" style="8" customWidth="1"/>
    <col min="9" max="9" width="8.421875" style="8" customWidth="1"/>
    <col min="10" max="10" width="6.421875" style="8" customWidth="1"/>
    <col min="11" max="11" width="7.421875" style="8" customWidth="1"/>
    <col min="12" max="12" width="13.57421875" style="8" customWidth="1"/>
    <col min="13" max="13" width="23.421875" style="8" hidden="1" customWidth="1"/>
    <col min="14" max="14" width="15.421875" style="8" bestFit="1" customWidth="1"/>
    <col min="15" max="16384" width="9.140625" style="8" customWidth="1"/>
  </cols>
  <sheetData>
    <row r="1" ht="2.25" customHeight="1">
      <c r="M1" s="9"/>
    </row>
    <row r="2" ht="0.75" customHeight="1" hidden="1">
      <c r="M2" s="9"/>
    </row>
    <row r="3" ht="12.75">
      <c r="M3" s="9"/>
    </row>
    <row r="4" spans="4:10" ht="12.75">
      <c r="D4" s="247" t="s">
        <v>15</v>
      </c>
      <c r="E4" s="247"/>
      <c r="F4" s="247"/>
      <c r="G4" s="247"/>
      <c r="H4" s="247"/>
      <c r="I4" s="247"/>
      <c r="J4" s="247"/>
    </row>
    <row r="5" spans="4:10" ht="12.75">
      <c r="D5" s="247" t="s">
        <v>16</v>
      </c>
      <c r="E5" s="247"/>
      <c r="F5" s="247"/>
      <c r="G5" s="247"/>
      <c r="H5" s="247"/>
      <c r="I5" s="247"/>
      <c r="J5" s="247"/>
    </row>
    <row r="6" ht="11.25" customHeight="1"/>
    <row r="7" spans="4:10" ht="12.75">
      <c r="D7" s="247" t="s">
        <v>17</v>
      </c>
      <c r="E7" s="247"/>
      <c r="F7" s="247"/>
      <c r="G7" s="247"/>
      <c r="H7" s="247"/>
      <c r="I7" s="247"/>
      <c r="J7" s="247"/>
    </row>
    <row r="8" spans="4:10" ht="12.75">
      <c r="D8" s="247" t="s">
        <v>116</v>
      </c>
      <c r="E8" s="247"/>
      <c r="F8" s="247"/>
      <c r="G8" s="247"/>
      <c r="H8" s="247"/>
      <c r="I8" s="247"/>
      <c r="J8" s="247"/>
    </row>
    <row r="9" ht="9.75" customHeight="1">
      <c r="E9" s="10"/>
    </row>
    <row r="10" spans="1:13" ht="12.75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13" s="11" customFormat="1" ht="12.75">
      <c r="A11" s="248" t="s">
        <v>355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</row>
    <row r="12" spans="1:13" ht="12.75">
      <c r="A12" s="251" t="s">
        <v>356</v>
      </c>
      <c r="B12" s="252"/>
      <c r="C12" s="252"/>
      <c r="D12" s="252"/>
      <c r="E12" s="252"/>
      <c r="I12" s="12"/>
      <c r="K12" s="253" t="s">
        <v>357</v>
      </c>
      <c r="L12" s="253"/>
      <c r="M12" s="253"/>
    </row>
    <row r="13" ht="12" customHeight="1">
      <c r="A13" s="12"/>
    </row>
    <row r="14" spans="1:13" ht="48" customHeight="1">
      <c r="A14" s="254" t="s">
        <v>345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</row>
    <row r="15" spans="1:4" ht="13.5" customHeight="1">
      <c r="A15" s="12"/>
      <c r="D15" s="8" t="s">
        <v>46</v>
      </c>
    </row>
    <row r="16" spans="1:13" s="14" customFormat="1" ht="73.5" customHeight="1">
      <c r="A16" s="256" t="s">
        <v>353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</row>
    <row r="17" spans="1:13" s="14" customFormat="1" ht="30" customHeight="1">
      <c r="A17" s="249" t="s">
        <v>340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117"/>
    </row>
    <row r="18" spans="1:13" s="14" customFormat="1" ht="67.5" customHeight="1">
      <c r="A18" s="250" t="s">
        <v>341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117"/>
    </row>
    <row r="19" spans="1:13" s="14" customFormat="1" ht="39" customHeight="1">
      <c r="A19" s="246" t="s">
        <v>342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13"/>
    </row>
    <row r="20" spans="1:13" s="14" customFormat="1" ht="57.75" customHeight="1">
      <c r="A20" s="246" t="s">
        <v>343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13"/>
    </row>
    <row r="21" spans="1:13" s="14" customFormat="1" ht="71.25" customHeight="1">
      <c r="A21" s="246" t="s">
        <v>346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13"/>
    </row>
    <row r="22" spans="1:14" s="14" customFormat="1" ht="69.75" customHeight="1">
      <c r="A22" s="256" t="s">
        <v>347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15"/>
    </row>
    <row r="23" spans="1:14" s="14" customFormat="1" ht="48" customHeight="1">
      <c r="A23" s="258" t="s">
        <v>358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15"/>
    </row>
    <row r="24" spans="1:14" s="14" customFormat="1" ht="15.75" customHeight="1">
      <c r="A24" s="258" t="s">
        <v>344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15"/>
    </row>
    <row r="25" spans="1:14" s="14" customFormat="1" ht="13.5" customHeight="1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15"/>
    </row>
    <row r="26" s="16" customFormat="1" ht="12.75" hidden="1"/>
    <row r="27" s="16" customFormat="1" ht="12.75"/>
    <row r="28" spans="1:13" s="16" customFormat="1" ht="20.25" customHeight="1">
      <c r="A28" s="259" t="s">
        <v>203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</row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6" customFormat="1" ht="15.75" customHeight="1"/>
    <row r="35" s="16" customFormat="1" ht="12.75"/>
    <row r="36" s="16" customFormat="1" ht="12.75"/>
    <row r="37" s="16" customFormat="1" ht="15.75" customHeight="1"/>
    <row r="38" s="16" customFormat="1" ht="12.75"/>
    <row r="39" s="16" customFormat="1" ht="12.75"/>
    <row r="40" s="16" customFormat="1" ht="15.75" customHeight="1"/>
    <row r="41" s="16" customFormat="1" ht="15.75" customHeight="1"/>
    <row r="42" s="16" customFormat="1" ht="15.75" customHeight="1"/>
    <row r="43" s="16" customFormat="1" ht="15.75" customHeight="1"/>
    <row r="44" s="16" customFormat="1" ht="15.75" customHeight="1"/>
    <row r="45" s="16" customFormat="1" ht="15.75" customHeight="1"/>
    <row r="46" s="16" customFormat="1" ht="15.75" customHeight="1"/>
  </sheetData>
  <sheetProtection/>
  <mergeCells count="20">
    <mergeCell ref="K12:M12"/>
    <mergeCell ref="A14:M14"/>
    <mergeCell ref="A16:M16"/>
    <mergeCell ref="A24:M24"/>
    <mergeCell ref="A28:M28"/>
    <mergeCell ref="A25:M25"/>
    <mergeCell ref="A20:L20"/>
    <mergeCell ref="A21:L21"/>
    <mergeCell ref="A23:M23"/>
    <mergeCell ref="A22:M22"/>
    <mergeCell ref="A19:L19"/>
    <mergeCell ref="A10:M10"/>
    <mergeCell ref="A11:M11"/>
    <mergeCell ref="D4:J4"/>
    <mergeCell ref="D5:J5"/>
    <mergeCell ref="D7:J7"/>
    <mergeCell ref="D8:J8"/>
    <mergeCell ref="A17:L17"/>
    <mergeCell ref="A18:L18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4.8515625" style="3" customWidth="1"/>
    <col min="2" max="2" width="28.7109375" style="3" customWidth="1"/>
    <col min="3" max="3" width="23.00390625" style="3" customWidth="1"/>
    <col min="4" max="4" width="10.57421875" style="3" customWidth="1"/>
    <col min="5" max="5" width="11.00390625" style="3" customWidth="1"/>
    <col min="6" max="6" width="10.57421875" style="3" customWidth="1"/>
    <col min="7" max="16384" width="9.140625" style="3" customWidth="1"/>
  </cols>
  <sheetData>
    <row r="1" spans="1:6" ht="11.25">
      <c r="A1" s="266" t="s">
        <v>84</v>
      </c>
      <c r="B1" s="266"/>
      <c r="C1" s="266"/>
      <c r="D1" s="266"/>
      <c r="E1" s="266"/>
      <c r="F1" s="266"/>
    </row>
    <row r="2" spans="1:6" ht="11.25">
      <c r="A2" s="2"/>
      <c r="B2" s="266" t="s">
        <v>292</v>
      </c>
      <c r="C2" s="266"/>
      <c r="D2" s="266"/>
      <c r="E2" s="266"/>
      <c r="F2" s="266"/>
    </row>
    <row r="3" spans="1:10" ht="12" customHeight="1">
      <c r="A3" s="2"/>
      <c r="B3" s="266" t="s">
        <v>333</v>
      </c>
      <c r="C3" s="266"/>
      <c r="D3" s="266"/>
      <c r="E3" s="266"/>
      <c r="F3" s="266"/>
      <c r="I3" s="4"/>
      <c r="J3" s="4"/>
    </row>
    <row r="4" spans="1:6" ht="21.75" customHeight="1">
      <c r="A4" s="267" t="s">
        <v>326</v>
      </c>
      <c r="B4" s="267"/>
      <c r="C4" s="267"/>
      <c r="D4" s="267"/>
      <c r="E4" s="267"/>
      <c r="F4" s="267"/>
    </row>
    <row r="5" spans="1:6" ht="15" customHeight="1">
      <c r="A5" s="267"/>
      <c r="B5" s="267"/>
      <c r="C5" s="267"/>
      <c r="D5" s="267"/>
      <c r="E5" s="267"/>
      <c r="F5" s="267"/>
    </row>
    <row r="6" spans="1:6" ht="15" customHeight="1">
      <c r="A6" s="6"/>
      <c r="B6" s="6"/>
      <c r="C6" s="6"/>
      <c r="D6" s="6"/>
      <c r="E6" s="6"/>
      <c r="F6" s="6"/>
    </row>
    <row r="7" spans="1:6" ht="15" customHeight="1">
      <c r="A7" s="263" t="s">
        <v>36</v>
      </c>
      <c r="B7" s="263" t="s">
        <v>19</v>
      </c>
      <c r="C7" s="264" t="s">
        <v>74</v>
      </c>
      <c r="D7" s="262" t="s">
        <v>50</v>
      </c>
      <c r="E7" s="262"/>
      <c r="F7" s="262"/>
    </row>
    <row r="8" spans="1:6" ht="96.75" customHeight="1">
      <c r="A8" s="263"/>
      <c r="B8" s="263"/>
      <c r="C8" s="265"/>
      <c r="D8" s="5" t="s">
        <v>327</v>
      </c>
      <c r="E8" s="5" t="s">
        <v>328</v>
      </c>
      <c r="F8" s="5" t="s">
        <v>284</v>
      </c>
    </row>
    <row r="9" spans="1:6" ht="11.25">
      <c r="A9" s="1"/>
      <c r="B9" s="1">
        <v>1</v>
      </c>
      <c r="C9" s="1">
        <v>2</v>
      </c>
      <c r="D9" s="1">
        <v>3</v>
      </c>
      <c r="E9" s="1">
        <v>4</v>
      </c>
      <c r="F9" s="1">
        <v>5</v>
      </c>
    </row>
    <row r="10" spans="1:6" ht="39.75" customHeight="1">
      <c r="A10" s="263">
        <v>1</v>
      </c>
      <c r="B10" s="263" t="s">
        <v>117</v>
      </c>
      <c r="C10" s="261" t="s">
        <v>20</v>
      </c>
      <c r="D10" s="260">
        <f>D12+D16</f>
        <v>0</v>
      </c>
      <c r="E10" s="260">
        <f>E12+E19</f>
        <v>29739.070000000298</v>
      </c>
      <c r="F10" s="260">
        <f>F12+F16</f>
        <v>-17834.959999999963</v>
      </c>
    </row>
    <row r="11" spans="1:6" ht="13.5" customHeight="1" hidden="1" thickBot="1">
      <c r="A11" s="263"/>
      <c r="B11" s="263"/>
      <c r="C11" s="261"/>
      <c r="D11" s="260"/>
      <c r="E11" s="260"/>
      <c r="F11" s="260"/>
    </row>
    <row r="12" spans="1:6" ht="26.25" customHeight="1">
      <c r="A12" s="5">
        <v>2</v>
      </c>
      <c r="B12" s="5" t="s">
        <v>118</v>
      </c>
      <c r="C12" s="7" t="s">
        <v>21</v>
      </c>
      <c r="D12" s="76">
        <f>D13</f>
        <v>-5148824</v>
      </c>
      <c r="E12" s="76">
        <f aca="true" t="shared" si="0" ref="E12:F14">+E13</f>
        <v>-6056383</v>
      </c>
      <c r="F12" s="76">
        <f t="shared" si="0"/>
        <v>-6056567.43</v>
      </c>
    </row>
    <row r="13" spans="1:6" ht="22.5">
      <c r="A13" s="5">
        <v>3</v>
      </c>
      <c r="B13" s="5" t="s">
        <v>119</v>
      </c>
      <c r="C13" s="7" t="s">
        <v>22</v>
      </c>
      <c r="D13" s="76">
        <f>D14</f>
        <v>-5148824</v>
      </c>
      <c r="E13" s="76">
        <f t="shared" si="0"/>
        <v>-6056383</v>
      </c>
      <c r="F13" s="76">
        <f t="shared" si="0"/>
        <v>-6056567.43</v>
      </c>
    </row>
    <row r="14" spans="1:6" ht="22.5">
      <c r="A14" s="5">
        <v>4</v>
      </c>
      <c r="B14" s="5" t="s">
        <v>120</v>
      </c>
      <c r="C14" s="7" t="s">
        <v>23</v>
      </c>
      <c r="D14" s="76">
        <f>D15</f>
        <v>-5148824</v>
      </c>
      <c r="E14" s="76">
        <f t="shared" si="0"/>
        <v>-6056383</v>
      </c>
      <c r="F14" s="76">
        <f t="shared" si="0"/>
        <v>-6056567.43</v>
      </c>
    </row>
    <row r="15" spans="1:6" ht="33.75">
      <c r="A15" s="5">
        <v>5</v>
      </c>
      <c r="B15" s="5" t="s">
        <v>121</v>
      </c>
      <c r="C15" s="7" t="s">
        <v>65</v>
      </c>
      <c r="D15" s="76">
        <v>-5148824</v>
      </c>
      <c r="E15" s="76">
        <v>-6056383</v>
      </c>
      <c r="F15" s="76">
        <v>-6056567.43</v>
      </c>
    </row>
    <row r="16" spans="1:6" ht="22.5">
      <c r="A16" s="5">
        <v>6</v>
      </c>
      <c r="B16" s="5" t="s">
        <v>122</v>
      </c>
      <c r="C16" s="7" t="s">
        <v>24</v>
      </c>
      <c r="D16" s="122">
        <f>D17</f>
        <v>5148824</v>
      </c>
      <c r="E16" s="76">
        <f aca="true" t="shared" si="1" ref="E16:F18">+E17</f>
        <v>6086122.07</v>
      </c>
      <c r="F16" s="76">
        <f t="shared" si="1"/>
        <v>6038732.47</v>
      </c>
    </row>
    <row r="17" spans="1:6" ht="22.5">
      <c r="A17" s="5">
        <v>7</v>
      </c>
      <c r="B17" s="5" t="s">
        <v>123</v>
      </c>
      <c r="C17" s="7" t="s">
        <v>25</v>
      </c>
      <c r="D17" s="76">
        <f>D18</f>
        <v>5148824</v>
      </c>
      <c r="E17" s="76">
        <f t="shared" si="1"/>
        <v>6086122.07</v>
      </c>
      <c r="F17" s="76">
        <f t="shared" si="1"/>
        <v>6038732.47</v>
      </c>
    </row>
    <row r="18" spans="1:6" ht="22.5">
      <c r="A18" s="5">
        <v>8</v>
      </c>
      <c r="B18" s="5" t="s">
        <v>124</v>
      </c>
      <c r="C18" s="7" t="s">
        <v>26</v>
      </c>
      <c r="D18" s="76">
        <f>D19</f>
        <v>5148824</v>
      </c>
      <c r="E18" s="76">
        <f t="shared" si="1"/>
        <v>6086122.07</v>
      </c>
      <c r="F18" s="76">
        <f t="shared" si="1"/>
        <v>6038732.47</v>
      </c>
    </row>
    <row r="19" spans="1:6" ht="33.75">
      <c r="A19" s="5">
        <v>9</v>
      </c>
      <c r="B19" s="5" t="s">
        <v>125</v>
      </c>
      <c r="C19" s="7" t="s">
        <v>64</v>
      </c>
      <c r="D19" s="76">
        <v>5148824</v>
      </c>
      <c r="E19" s="76">
        <v>6086122.07</v>
      </c>
      <c r="F19" s="76">
        <v>6038732.47</v>
      </c>
    </row>
    <row r="20" spans="1:6" ht="39.75" customHeight="1">
      <c r="A20" s="5">
        <v>10</v>
      </c>
      <c r="B20" s="5"/>
      <c r="C20" s="7" t="s">
        <v>27</v>
      </c>
      <c r="D20" s="76">
        <v>0</v>
      </c>
      <c r="E20" s="76">
        <v>29739.07</v>
      </c>
      <c r="F20" s="76">
        <v>-17834.96</v>
      </c>
    </row>
  </sheetData>
  <sheetProtection/>
  <mergeCells count="15">
    <mergeCell ref="B2:F2"/>
    <mergeCell ref="A1:F1"/>
    <mergeCell ref="B3:F3"/>
    <mergeCell ref="B10:B11"/>
    <mergeCell ref="A10:A11"/>
    <mergeCell ref="A4:F4"/>
    <mergeCell ref="A5:F5"/>
    <mergeCell ref="F10:F11"/>
    <mergeCell ref="E10:E11"/>
    <mergeCell ref="D10:D11"/>
    <mergeCell ref="C10:C11"/>
    <mergeCell ref="D7:F7"/>
    <mergeCell ref="A7:A8"/>
    <mergeCell ref="B7:B8"/>
    <mergeCell ref="C7:C8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75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00390625" style="83" customWidth="1"/>
    <col min="2" max="2" width="27.140625" style="83" customWidth="1"/>
    <col min="3" max="3" width="39.421875" style="83" customWidth="1"/>
    <col min="4" max="4" width="20.57421875" style="83" customWidth="1"/>
    <col min="5" max="5" width="13.28125" style="83" customWidth="1"/>
    <col min="6" max="6" width="12.00390625" style="83" customWidth="1"/>
    <col min="7" max="7" width="12.28125" style="83" customWidth="1"/>
    <col min="8" max="16384" width="9.140625" style="83" customWidth="1"/>
  </cols>
  <sheetData>
    <row r="1" spans="1:7" ht="15.75" customHeight="1">
      <c r="A1" s="105" t="s">
        <v>194</v>
      </c>
      <c r="B1" s="105"/>
      <c r="C1" s="105"/>
      <c r="D1" s="268" t="s">
        <v>293</v>
      </c>
      <c r="E1" s="268"/>
      <c r="F1" s="268"/>
      <c r="G1" s="268"/>
    </row>
    <row r="2" spans="1:7" ht="15.75" customHeight="1">
      <c r="A2" s="269" t="s">
        <v>359</v>
      </c>
      <c r="B2" s="269"/>
      <c r="C2" s="269"/>
      <c r="D2" s="269"/>
      <c r="E2" s="269"/>
      <c r="F2" s="269"/>
      <c r="G2" s="269"/>
    </row>
    <row r="3" spans="1:7" ht="15.75" customHeight="1">
      <c r="A3" s="269" t="s">
        <v>332</v>
      </c>
      <c r="B3" s="269"/>
      <c r="C3" s="269"/>
      <c r="D3" s="269"/>
      <c r="E3" s="269"/>
      <c r="F3" s="269"/>
      <c r="G3" s="269"/>
    </row>
    <row r="4" spans="1:4" ht="12.75">
      <c r="A4" s="104"/>
      <c r="B4" s="103"/>
      <c r="C4" s="103"/>
      <c r="D4" s="103"/>
    </row>
    <row r="5" spans="1:7" ht="15.75" customHeight="1">
      <c r="A5" s="276" t="s">
        <v>329</v>
      </c>
      <c r="B5" s="276"/>
      <c r="C5" s="276"/>
      <c r="D5" s="276"/>
      <c r="E5" s="276"/>
      <c r="F5" s="276"/>
      <c r="G5" s="276"/>
    </row>
    <row r="6" spans="1:4" ht="12.75">
      <c r="A6" s="104" t="s">
        <v>143</v>
      </c>
      <c r="B6" s="103"/>
      <c r="C6" s="103"/>
      <c r="D6" s="140"/>
    </row>
    <row r="7" spans="1:7" ht="30" customHeight="1">
      <c r="A7" s="271" t="s">
        <v>36</v>
      </c>
      <c r="B7" s="272" t="s">
        <v>144</v>
      </c>
      <c r="C7" s="273" t="s">
        <v>145</v>
      </c>
      <c r="D7" s="270" t="s">
        <v>283</v>
      </c>
      <c r="E7" s="274" t="s">
        <v>282</v>
      </c>
      <c r="F7" s="275" t="s">
        <v>284</v>
      </c>
      <c r="G7" s="275" t="s">
        <v>285</v>
      </c>
    </row>
    <row r="8" spans="1:7" ht="45" customHeight="1">
      <c r="A8" s="271"/>
      <c r="B8" s="272"/>
      <c r="C8" s="273"/>
      <c r="D8" s="270"/>
      <c r="E8" s="274"/>
      <c r="F8" s="275"/>
      <c r="G8" s="275"/>
    </row>
    <row r="9" spans="1:7" ht="12.75">
      <c r="A9" s="102"/>
      <c r="B9" s="101">
        <v>1</v>
      </c>
      <c r="C9" s="101">
        <v>2</v>
      </c>
      <c r="D9" s="101">
        <v>3</v>
      </c>
      <c r="E9" s="168">
        <v>4</v>
      </c>
      <c r="F9" s="168">
        <v>5</v>
      </c>
      <c r="G9" s="168">
        <v>6</v>
      </c>
    </row>
    <row r="10" spans="1:7" ht="17.25" customHeight="1">
      <c r="A10" s="87">
        <v>1</v>
      </c>
      <c r="B10" s="87" t="s">
        <v>146</v>
      </c>
      <c r="C10" s="93" t="s">
        <v>31</v>
      </c>
      <c r="D10" s="123">
        <v>86009</v>
      </c>
      <c r="E10" s="126">
        <v>91823</v>
      </c>
      <c r="F10" s="126">
        <v>94559.51</v>
      </c>
      <c r="G10" s="126">
        <f>F10/E10*100</f>
        <v>102.98020103895537</v>
      </c>
    </row>
    <row r="11" spans="1:7" ht="18.75" customHeight="1">
      <c r="A11" s="87">
        <v>2</v>
      </c>
      <c r="B11" s="87" t="s">
        <v>147</v>
      </c>
      <c r="C11" s="93" t="s">
        <v>32</v>
      </c>
      <c r="D11" s="124">
        <f>D12</f>
        <v>25585</v>
      </c>
      <c r="E11" s="126">
        <v>22781.65</v>
      </c>
      <c r="F11" s="126">
        <v>22978.94</v>
      </c>
      <c r="G11" s="126">
        <f aca="true" t="shared" si="0" ref="G11:G74">F11/E11*100</f>
        <v>100.86600399883238</v>
      </c>
    </row>
    <row r="12" spans="1:7" ht="18.75" customHeight="1">
      <c r="A12" s="87">
        <v>3</v>
      </c>
      <c r="B12" s="87" t="s">
        <v>148</v>
      </c>
      <c r="C12" s="93" t="s">
        <v>149</v>
      </c>
      <c r="D12" s="124">
        <f>D13</f>
        <v>25585</v>
      </c>
      <c r="E12" s="126">
        <v>22781.65</v>
      </c>
      <c r="F12" s="126">
        <f>F11</f>
        <v>22978.94</v>
      </c>
      <c r="G12" s="126">
        <f t="shared" si="0"/>
        <v>100.86600399883238</v>
      </c>
    </row>
    <row r="13" spans="1:7" ht="81" customHeight="1">
      <c r="A13" s="87">
        <v>4</v>
      </c>
      <c r="B13" s="87" t="s">
        <v>150</v>
      </c>
      <c r="C13" s="93" t="s">
        <v>151</v>
      </c>
      <c r="D13" s="124">
        <v>25585</v>
      </c>
      <c r="E13" s="126">
        <v>22633.11</v>
      </c>
      <c r="F13" s="126">
        <v>22829.19</v>
      </c>
      <c r="G13" s="126">
        <f t="shared" si="0"/>
        <v>100.86634139099753</v>
      </c>
    </row>
    <row r="14" spans="1:7" ht="81" customHeight="1">
      <c r="A14" s="87">
        <v>5</v>
      </c>
      <c r="B14" s="152" t="s">
        <v>288</v>
      </c>
      <c r="C14" s="93" t="s">
        <v>286</v>
      </c>
      <c r="D14" s="124">
        <v>0</v>
      </c>
      <c r="E14" s="126">
        <v>148.54</v>
      </c>
      <c r="F14" s="126">
        <v>149.75</v>
      </c>
      <c r="G14" s="126">
        <f t="shared" si="0"/>
        <v>100.81459539517977</v>
      </c>
    </row>
    <row r="15" spans="1:7" ht="81" customHeight="1">
      <c r="A15" s="87">
        <v>6</v>
      </c>
      <c r="B15" s="152" t="s">
        <v>289</v>
      </c>
      <c r="C15" s="93" t="s">
        <v>287</v>
      </c>
      <c r="D15" s="124">
        <v>0</v>
      </c>
      <c r="E15" s="126">
        <v>148.54</v>
      </c>
      <c r="F15" s="126">
        <v>148.54</v>
      </c>
      <c r="G15" s="126">
        <f t="shared" si="0"/>
        <v>100</v>
      </c>
    </row>
    <row r="16" spans="1:7" ht="42.75" customHeight="1">
      <c r="A16" s="170">
        <v>7</v>
      </c>
      <c r="B16" s="87" t="s">
        <v>152</v>
      </c>
      <c r="C16" s="100" t="s">
        <v>153</v>
      </c>
      <c r="D16" s="124">
        <f>D17</f>
        <v>42300</v>
      </c>
      <c r="E16" s="126">
        <f>E17</f>
        <v>34898.34</v>
      </c>
      <c r="F16" s="126">
        <v>37774.4</v>
      </c>
      <c r="G16" s="126">
        <f t="shared" si="0"/>
        <v>108.24125158961718</v>
      </c>
    </row>
    <row r="17" spans="1:7" ht="40.5" customHeight="1">
      <c r="A17" s="87">
        <v>8</v>
      </c>
      <c r="B17" s="87" t="s">
        <v>154</v>
      </c>
      <c r="C17" s="93" t="s">
        <v>78</v>
      </c>
      <c r="D17" s="124">
        <v>42300</v>
      </c>
      <c r="E17" s="126">
        <v>34898.34</v>
      </c>
      <c r="F17" s="126">
        <v>37774.4</v>
      </c>
      <c r="G17" s="126">
        <f t="shared" si="0"/>
        <v>108.24125158961718</v>
      </c>
    </row>
    <row r="18" spans="1:7" ht="80.25" customHeight="1">
      <c r="A18" s="87">
        <v>9</v>
      </c>
      <c r="B18" s="87" t="s">
        <v>155</v>
      </c>
      <c r="C18" s="99" t="s">
        <v>156</v>
      </c>
      <c r="D18" s="124">
        <v>19400</v>
      </c>
      <c r="E18" s="126">
        <v>16185.11</v>
      </c>
      <c r="F18" s="126">
        <v>17422.98</v>
      </c>
      <c r="G18" s="126">
        <f t="shared" si="0"/>
        <v>107.6482025763186</v>
      </c>
    </row>
    <row r="19" spans="1:7" ht="94.5" customHeight="1">
      <c r="A19" s="87">
        <v>10</v>
      </c>
      <c r="B19" s="87" t="s">
        <v>157</v>
      </c>
      <c r="C19" s="93" t="s">
        <v>85</v>
      </c>
      <c r="D19" s="124">
        <v>100</v>
      </c>
      <c r="E19" s="126">
        <v>118.45</v>
      </c>
      <c r="F19" s="126">
        <v>124.62</v>
      </c>
      <c r="G19" s="126">
        <f t="shared" si="0"/>
        <v>105.20894892359645</v>
      </c>
    </row>
    <row r="20" spans="1:7" ht="82.5" customHeight="1">
      <c r="A20" s="87">
        <v>11</v>
      </c>
      <c r="B20" s="87" t="s">
        <v>158</v>
      </c>
      <c r="C20" s="93" t="s">
        <v>18</v>
      </c>
      <c r="D20" s="124">
        <v>25300</v>
      </c>
      <c r="E20" s="126">
        <v>21673.79</v>
      </c>
      <c r="F20" s="126">
        <v>23438.8</v>
      </c>
      <c r="G20" s="126">
        <f t="shared" si="0"/>
        <v>108.1435226603192</v>
      </c>
    </row>
    <row r="21" spans="1:7" ht="80.25" customHeight="1">
      <c r="A21" s="87">
        <v>12</v>
      </c>
      <c r="B21" s="87" t="s">
        <v>159</v>
      </c>
      <c r="C21" s="93" t="s">
        <v>160</v>
      </c>
      <c r="D21" s="124">
        <v>-2500</v>
      </c>
      <c r="E21" s="126">
        <v>-3079.01</v>
      </c>
      <c r="F21" s="126">
        <v>-3212</v>
      </c>
      <c r="G21" s="126">
        <f t="shared" si="0"/>
        <v>104.31924547175878</v>
      </c>
    </row>
    <row r="22" spans="1:7" ht="17.25" customHeight="1">
      <c r="A22" s="87">
        <v>13</v>
      </c>
      <c r="B22" s="87" t="s">
        <v>161</v>
      </c>
      <c r="C22" s="93" t="s">
        <v>83</v>
      </c>
      <c r="D22" s="124">
        <v>15904</v>
      </c>
      <c r="E22" s="126">
        <v>13198.13</v>
      </c>
      <c r="F22" s="126">
        <v>12861.29</v>
      </c>
      <c r="G22" s="126">
        <f t="shared" si="0"/>
        <v>97.44782025938524</v>
      </c>
    </row>
    <row r="23" spans="1:7" ht="27" customHeight="1">
      <c r="A23" s="87">
        <v>14</v>
      </c>
      <c r="B23" s="152" t="s">
        <v>232</v>
      </c>
      <c r="C23" s="93" t="s">
        <v>230</v>
      </c>
      <c r="D23" s="124">
        <v>1884</v>
      </c>
      <c r="E23" s="126">
        <f>E24</f>
        <v>416.53</v>
      </c>
      <c r="F23" s="126">
        <v>416.53</v>
      </c>
      <c r="G23" s="126">
        <f t="shared" si="0"/>
        <v>100</v>
      </c>
    </row>
    <row r="24" spans="1:7" ht="17.25" customHeight="1">
      <c r="A24" s="87">
        <v>15</v>
      </c>
      <c r="B24" s="152" t="s">
        <v>348</v>
      </c>
      <c r="C24" s="93" t="s">
        <v>231</v>
      </c>
      <c r="D24" s="124">
        <v>1884</v>
      </c>
      <c r="E24" s="126">
        <v>416.53</v>
      </c>
      <c r="F24" s="126">
        <v>416.53</v>
      </c>
      <c r="G24" s="126">
        <f t="shared" si="0"/>
        <v>100</v>
      </c>
    </row>
    <row r="25" spans="1:7" ht="17.25" customHeight="1">
      <c r="A25" s="87">
        <v>16</v>
      </c>
      <c r="B25" s="87" t="s">
        <v>162</v>
      </c>
      <c r="C25" s="85" t="s">
        <v>28</v>
      </c>
      <c r="D25" s="124">
        <v>14020</v>
      </c>
      <c r="E25" s="126">
        <v>12781.6</v>
      </c>
      <c r="F25" s="126">
        <v>12444.76</v>
      </c>
      <c r="G25" s="126">
        <f t="shared" si="0"/>
        <v>97.36464918320084</v>
      </c>
    </row>
    <row r="26" spans="1:7" ht="21" customHeight="1">
      <c r="A26" s="87">
        <v>17</v>
      </c>
      <c r="B26" s="87" t="s">
        <v>163</v>
      </c>
      <c r="C26" s="93" t="s">
        <v>164</v>
      </c>
      <c r="D26" s="124">
        <v>270</v>
      </c>
      <c r="E26" s="126">
        <v>0</v>
      </c>
      <c r="F26" s="126">
        <v>0.16</v>
      </c>
      <c r="G26" s="126">
        <v>0</v>
      </c>
    </row>
    <row r="27" spans="1:7" ht="43.5" customHeight="1">
      <c r="A27" s="87">
        <v>18</v>
      </c>
      <c r="B27" s="87" t="s">
        <v>165</v>
      </c>
      <c r="C27" s="93" t="s">
        <v>166</v>
      </c>
      <c r="D27" s="124">
        <v>270</v>
      </c>
      <c r="E27" s="126">
        <v>0</v>
      </c>
      <c r="F27" s="126">
        <v>0.16</v>
      </c>
      <c r="G27" s="126">
        <v>0</v>
      </c>
    </row>
    <row r="28" spans="1:7" ht="24" customHeight="1">
      <c r="A28" s="164">
        <v>19</v>
      </c>
      <c r="B28" s="164" t="s">
        <v>167</v>
      </c>
      <c r="C28" s="163" t="s">
        <v>168</v>
      </c>
      <c r="D28" s="165">
        <v>13750</v>
      </c>
      <c r="E28" s="126">
        <f>E29</f>
        <v>12781.6</v>
      </c>
      <c r="F28" s="126">
        <f>F29</f>
        <v>12781.6</v>
      </c>
      <c r="G28" s="126">
        <f t="shared" si="0"/>
        <v>100</v>
      </c>
    </row>
    <row r="29" spans="1:7" ht="41.25" customHeight="1">
      <c r="A29" s="87">
        <v>20</v>
      </c>
      <c r="B29" s="87" t="s">
        <v>169</v>
      </c>
      <c r="C29" s="93" t="s">
        <v>170</v>
      </c>
      <c r="D29" s="124">
        <v>13750</v>
      </c>
      <c r="E29" s="126">
        <v>12781.6</v>
      </c>
      <c r="F29" s="126">
        <v>12781.6</v>
      </c>
      <c r="G29" s="126">
        <f t="shared" si="0"/>
        <v>100</v>
      </c>
    </row>
    <row r="30" spans="1:7" ht="15.75" customHeight="1">
      <c r="A30" s="87">
        <v>21</v>
      </c>
      <c r="B30" s="87" t="s">
        <v>171</v>
      </c>
      <c r="C30" s="93" t="s">
        <v>33</v>
      </c>
      <c r="D30" s="124">
        <v>2000</v>
      </c>
      <c r="E30" s="126">
        <v>800</v>
      </c>
      <c r="F30" s="126">
        <f>F31</f>
        <v>800</v>
      </c>
      <c r="G30" s="126">
        <f t="shared" si="0"/>
        <v>100</v>
      </c>
    </row>
    <row r="31" spans="1:7" ht="60" customHeight="1">
      <c r="A31" s="87">
        <v>22</v>
      </c>
      <c r="B31" s="87" t="s">
        <v>172</v>
      </c>
      <c r="C31" s="85" t="s">
        <v>173</v>
      </c>
      <c r="D31" s="124">
        <v>2000</v>
      </c>
      <c r="E31" s="126">
        <v>800</v>
      </c>
      <c r="F31" s="126">
        <f>F32</f>
        <v>800</v>
      </c>
      <c r="G31" s="126">
        <f t="shared" si="0"/>
        <v>100</v>
      </c>
    </row>
    <row r="32" spans="1:7" ht="86.25" customHeight="1">
      <c r="A32" s="87">
        <v>23</v>
      </c>
      <c r="B32" s="87" t="s">
        <v>204</v>
      </c>
      <c r="C32" s="85" t="s">
        <v>174</v>
      </c>
      <c r="D32" s="124">
        <v>2000</v>
      </c>
      <c r="E32" s="126">
        <v>800</v>
      </c>
      <c r="F32" s="126">
        <v>800</v>
      </c>
      <c r="G32" s="126">
        <f t="shared" si="0"/>
        <v>100</v>
      </c>
    </row>
    <row r="33" spans="1:7" ht="51" customHeight="1">
      <c r="A33" s="87">
        <v>24</v>
      </c>
      <c r="B33" s="87" t="s">
        <v>175</v>
      </c>
      <c r="C33" s="93" t="s">
        <v>68</v>
      </c>
      <c r="D33" s="124">
        <v>220</v>
      </c>
      <c r="E33" s="126">
        <v>144.88</v>
      </c>
      <c r="F33" s="126">
        <f>F34</f>
        <v>144.88</v>
      </c>
      <c r="G33" s="126">
        <f t="shared" si="0"/>
        <v>100</v>
      </c>
    </row>
    <row r="34" spans="1:7" ht="106.5" customHeight="1">
      <c r="A34" s="87">
        <v>25</v>
      </c>
      <c r="B34" s="87" t="s">
        <v>176</v>
      </c>
      <c r="C34" s="93" t="s">
        <v>177</v>
      </c>
      <c r="D34" s="124">
        <v>220</v>
      </c>
      <c r="E34" s="126">
        <v>144.88</v>
      </c>
      <c r="F34" s="126">
        <f>F35</f>
        <v>144.88</v>
      </c>
      <c r="G34" s="126">
        <f t="shared" si="0"/>
        <v>100</v>
      </c>
    </row>
    <row r="35" spans="1:7" ht="51.75" customHeight="1">
      <c r="A35" s="87">
        <v>26</v>
      </c>
      <c r="B35" s="87" t="s">
        <v>178</v>
      </c>
      <c r="C35" s="98" t="s">
        <v>179</v>
      </c>
      <c r="D35" s="124">
        <v>220</v>
      </c>
      <c r="E35" s="126">
        <v>144.88</v>
      </c>
      <c r="F35" s="126">
        <f>F36</f>
        <v>144.88</v>
      </c>
      <c r="G35" s="126">
        <f t="shared" si="0"/>
        <v>100</v>
      </c>
    </row>
    <row r="36" spans="1:7" ht="51.75" customHeight="1">
      <c r="A36" s="87">
        <v>27</v>
      </c>
      <c r="B36" s="87" t="s">
        <v>180</v>
      </c>
      <c r="C36" s="98" t="s">
        <v>181</v>
      </c>
      <c r="D36" s="124">
        <v>220</v>
      </c>
      <c r="E36" s="126">
        <v>144.88</v>
      </c>
      <c r="F36" s="126">
        <f>E36</f>
        <v>144.88</v>
      </c>
      <c r="G36" s="126">
        <f t="shared" si="0"/>
        <v>100</v>
      </c>
    </row>
    <row r="37" spans="1:7" ht="33.75" customHeight="1">
      <c r="A37" s="87">
        <v>28</v>
      </c>
      <c r="B37" s="87" t="s">
        <v>349</v>
      </c>
      <c r="C37" s="98" t="s">
        <v>260</v>
      </c>
      <c r="D37" s="124">
        <v>20000</v>
      </c>
      <c r="E37" s="126">
        <v>20000</v>
      </c>
      <c r="F37" s="126">
        <f>F38</f>
        <v>20000</v>
      </c>
      <c r="G37" s="126">
        <f t="shared" si="0"/>
        <v>100</v>
      </c>
    </row>
    <row r="38" spans="1:7" ht="85.5" customHeight="1">
      <c r="A38" s="87">
        <v>29</v>
      </c>
      <c r="B38" s="87" t="s">
        <v>350</v>
      </c>
      <c r="C38" s="98" t="s">
        <v>261</v>
      </c>
      <c r="D38" s="124">
        <v>20000</v>
      </c>
      <c r="E38" s="126">
        <v>20000</v>
      </c>
      <c r="F38" s="126">
        <f>F39</f>
        <v>20000</v>
      </c>
      <c r="G38" s="126">
        <f t="shared" si="0"/>
        <v>100</v>
      </c>
    </row>
    <row r="39" spans="1:7" ht="165.75">
      <c r="A39" s="87">
        <v>30</v>
      </c>
      <c r="B39" s="152" t="s">
        <v>351</v>
      </c>
      <c r="C39" s="98" t="s">
        <v>262</v>
      </c>
      <c r="D39" s="124">
        <v>20000</v>
      </c>
      <c r="E39" s="126">
        <v>20000</v>
      </c>
      <c r="F39" s="126">
        <v>20000</v>
      </c>
      <c r="G39" s="126">
        <f t="shared" si="0"/>
        <v>100</v>
      </c>
    </row>
    <row r="40" spans="1:7" ht="16.5" customHeight="1">
      <c r="A40" s="87">
        <v>31</v>
      </c>
      <c r="B40" s="87" t="s">
        <v>182</v>
      </c>
      <c r="C40" s="93" t="s">
        <v>34</v>
      </c>
      <c r="D40" s="124">
        <f>D41+D74</f>
        <v>4922283</v>
      </c>
      <c r="E40" s="126">
        <v>5962007.92</v>
      </c>
      <c r="F40" s="126">
        <v>5962007.92</v>
      </c>
      <c r="G40" s="126">
        <f t="shared" si="0"/>
        <v>100</v>
      </c>
    </row>
    <row r="41" spans="1:7" ht="38.25" customHeight="1">
      <c r="A41" s="87">
        <v>32</v>
      </c>
      <c r="B41" s="97" t="s">
        <v>352</v>
      </c>
      <c r="C41" s="96" t="s">
        <v>35</v>
      </c>
      <c r="D41" s="124">
        <v>4922283</v>
      </c>
      <c r="E41" s="126">
        <v>5912007.92</v>
      </c>
      <c r="F41" s="126">
        <v>5912007.92</v>
      </c>
      <c r="G41" s="126">
        <f t="shared" si="0"/>
        <v>100</v>
      </c>
    </row>
    <row r="42" spans="1:7" ht="26.25" customHeight="1">
      <c r="A42" s="87">
        <v>33</v>
      </c>
      <c r="B42" s="89" t="s">
        <v>208</v>
      </c>
      <c r="C42" s="96" t="s">
        <v>183</v>
      </c>
      <c r="D42" s="125">
        <f>D43</f>
        <v>1021373</v>
      </c>
      <c r="E42" s="126">
        <v>1021373</v>
      </c>
      <c r="F42" s="126">
        <f>E42</f>
        <v>1021373</v>
      </c>
      <c r="G42" s="126">
        <f t="shared" si="0"/>
        <v>100</v>
      </c>
    </row>
    <row r="43" spans="1:7" ht="26.25" customHeight="1">
      <c r="A43" s="87">
        <v>34</v>
      </c>
      <c r="B43" s="89" t="s">
        <v>209</v>
      </c>
      <c r="C43" s="96" t="s">
        <v>183</v>
      </c>
      <c r="D43" s="125">
        <f>D44</f>
        <v>1021373</v>
      </c>
      <c r="E43" s="126">
        <v>1021373</v>
      </c>
      <c r="F43" s="126">
        <f>E43</f>
        <v>1021373</v>
      </c>
      <c r="G43" s="126">
        <f t="shared" si="0"/>
        <v>100</v>
      </c>
    </row>
    <row r="44" spans="1:7" ht="31.5" customHeight="1">
      <c r="A44" s="87">
        <v>35</v>
      </c>
      <c r="B44" s="89" t="s">
        <v>210</v>
      </c>
      <c r="C44" s="96" t="s">
        <v>184</v>
      </c>
      <c r="D44" s="125">
        <v>1021373</v>
      </c>
      <c r="E44" s="126">
        <v>1021373</v>
      </c>
      <c r="F44" s="126">
        <f>E44</f>
        <v>1021373</v>
      </c>
      <c r="G44" s="126">
        <f t="shared" si="0"/>
        <v>100</v>
      </c>
    </row>
    <row r="45" spans="1:7" ht="44.25" customHeight="1">
      <c r="A45" s="87">
        <v>36</v>
      </c>
      <c r="B45" s="95" t="s">
        <v>211</v>
      </c>
      <c r="C45" s="94" t="s">
        <v>185</v>
      </c>
      <c r="D45" s="125">
        <v>834385</v>
      </c>
      <c r="E45" s="126">
        <v>843385</v>
      </c>
      <c r="F45" s="126">
        <f>E45</f>
        <v>843385</v>
      </c>
      <c r="G45" s="126">
        <f t="shared" si="0"/>
        <v>100</v>
      </c>
    </row>
    <row r="46" spans="1:7" ht="44.25" customHeight="1">
      <c r="A46" s="87">
        <v>37</v>
      </c>
      <c r="B46" s="87" t="s">
        <v>212</v>
      </c>
      <c r="C46" s="93" t="s">
        <v>186</v>
      </c>
      <c r="D46" s="125">
        <v>186988</v>
      </c>
      <c r="E46" s="126">
        <v>186988</v>
      </c>
      <c r="F46" s="126">
        <f>E46</f>
        <v>186988</v>
      </c>
      <c r="G46" s="126">
        <f t="shared" si="0"/>
        <v>100</v>
      </c>
    </row>
    <row r="47" spans="1:7" ht="44.25" customHeight="1">
      <c r="A47" s="87">
        <v>38</v>
      </c>
      <c r="B47" s="152" t="s">
        <v>238</v>
      </c>
      <c r="C47" s="93" t="s">
        <v>233</v>
      </c>
      <c r="D47" s="125">
        <f>D48</f>
        <v>0</v>
      </c>
      <c r="E47" s="126">
        <v>885018</v>
      </c>
      <c r="F47" s="126">
        <v>882606.92</v>
      </c>
      <c r="G47" s="126">
        <f t="shared" si="0"/>
        <v>99.72756712292858</v>
      </c>
    </row>
    <row r="48" spans="1:7" ht="44.25" customHeight="1">
      <c r="A48" s="87">
        <v>39</v>
      </c>
      <c r="B48" s="152" t="s">
        <v>239</v>
      </c>
      <c r="C48" s="93" t="s">
        <v>234</v>
      </c>
      <c r="D48" s="125">
        <f>D49</f>
        <v>0</v>
      </c>
      <c r="E48" s="126">
        <v>885018</v>
      </c>
      <c r="F48" s="126">
        <v>882606.92</v>
      </c>
      <c r="G48" s="126">
        <f t="shared" si="0"/>
        <v>99.72756712292858</v>
      </c>
    </row>
    <row r="49" spans="1:7" ht="44.25" customHeight="1">
      <c r="A49" s="87">
        <v>40</v>
      </c>
      <c r="B49" s="152" t="s">
        <v>240</v>
      </c>
      <c r="C49" s="93" t="s">
        <v>235</v>
      </c>
      <c r="D49" s="125">
        <f>D50+D51+D52+D53+D54+D55+D56</f>
        <v>0</v>
      </c>
      <c r="E49" s="126">
        <v>885018</v>
      </c>
      <c r="F49" s="126">
        <v>882606.92</v>
      </c>
      <c r="G49" s="126">
        <f t="shared" si="0"/>
        <v>99.72756712292858</v>
      </c>
    </row>
    <row r="50" spans="1:7" ht="81.75" customHeight="1">
      <c r="A50" s="87">
        <v>41</v>
      </c>
      <c r="B50" s="152" t="s">
        <v>272</v>
      </c>
      <c r="C50" s="93" t="s">
        <v>271</v>
      </c>
      <c r="D50" s="125">
        <v>0</v>
      </c>
      <c r="E50" s="126">
        <v>14959</v>
      </c>
      <c r="F50" s="126">
        <f aca="true" t="shared" si="1" ref="F50:F56">E50</f>
        <v>14959</v>
      </c>
      <c r="G50" s="126">
        <f t="shared" si="0"/>
        <v>100</v>
      </c>
    </row>
    <row r="51" spans="1:7" ht="78.75" customHeight="1">
      <c r="A51" s="87">
        <v>42</v>
      </c>
      <c r="B51" s="152" t="s">
        <v>241</v>
      </c>
      <c r="C51" s="93" t="s">
        <v>236</v>
      </c>
      <c r="D51" s="125">
        <v>0</v>
      </c>
      <c r="E51" s="126">
        <v>192589</v>
      </c>
      <c r="F51" s="126">
        <f t="shared" si="1"/>
        <v>192589</v>
      </c>
      <c r="G51" s="126">
        <f t="shared" si="0"/>
        <v>100</v>
      </c>
    </row>
    <row r="52" spans="1:7" ht="105.75" customHeight="1">
      <c r="A52" s="87">
        <v>43</v>
      </c>
      <c r="B52" s="152" t="s">
        <v>263</v>
      </c>
      <c r="C52" s="93" t="s">
        <v>264</v>
      </c>
      <c r="D52" s="125">
        <v>0</v>
      </c>
      <c r="E52" s="126">
        <v>92432</v>
      </c>
      <c r="F52" s="126">
        <f t="shared" si="1"/>
        <v>92432</v>
      </c>
      <c r="G52" s="126">
        <f t="shared" si="0"/>
        <v>100</v>
      </c>
    </row>
    <row r="53" spans="1:7" ht="44.25" customHeight="1">
      <c r="A53" s="87">
        <v>44</v>
      </c>
      <c r="B53" s="152" t="s">
        <v>242</v>
      </c>
      <c r="C53" s="93" t="s">
        <v>237</v>
      </c>
      <c r="D53" s="125">
        <v>0</v>
      </c>
      <c r="E53" s="126">
        <v>15786</v>
      </c>
      <c r="F53" s="126">
        <f t="shared" si="1"/>
        <v>15786</v>
      </c>
      <c r="G53" s="126">
        <f t="shared" si="0"/>
        <v>100</v>
      </c>
    </row>
    <row r="54" spans="1:7" ht="66.75" customHeight="1">
      <c r="A54" s="87">
        <v>45</v>
      </c>
      <c r="B54" s="152" t="s">
        <v>265</v>
      </c>
      <c r="C54" s="93" t="s">
        <v>266</v>
      </c>
      <c r="D54" s="125">
        <v>0</v>
      </c>
      <c r="E54" s="126">
        <v>61037</v>
      </c>
      <c r="F54" s="126">
        <f t="shared" si="1"/>
        <v>61037</v>
      </c>
      <c r="G54" s="126">
        <f t="shared" si="0"/>
        <v>100</v>
      </c>
    </row>
    <row r="55" spans="1:7" ht="66.75" customHeight="1">
      <c r="A55" s="87">
        <v>46</v>
      </c>
      <c r="B55" s="152" t="s">
        <v>268</v>
      </c>
      <c r="C55" s="93" t="s">
        <v>267</v>
      </c>
      <c r="D55" s="125">
        <v>0</v>
      </c>
      <c r="E55" s="126">
        <v>100000</v>
      </c>
      <c r="F55" s="126">
        <f t="shared" si="1"/>
        <v>100000</v>
      </c>
      <c r="G55" s="126">
        <f t="shared" si="0"/>
        <v>100</v>
      </c>
    </row>
    <row r="56" spans="1:7" ht="66.75" customHeight="1">
      <c r="A56" s="87">
        <v>47</v>
      </c>
      <c r="B56" s="152" t="s">
        <v>268</v>
      </c>
      <c r="C56" s="93" t="s">
        <v>269</v>
      </c>
      <c r="D56" s="125">
        <v>0</v>
      </c>
      <c r="E56" s="126">
        <v>408215</v>
      </c>
      <c r="F56" s="126">
        <f t="shared" si="1"/>
        <v>408215</v>
      </c>
      <c r="G56" s="126">
        <f t="shared" si="0"/>
        <v>100</v>
      </c>
    </row>
    <row r="57" spans="1:7" ht="29.25" customHeight="1">
      <c r="A57" s="87">
        <v>48</v>
      </c>
      <c r="B57" s="89" t="s">
        <v>213</v>
      </c>
      <c r="C57" s="90" t="s">
        <v>187</v>
      </c>
      <c r="D57" s="124">
        <f>D58+D61</f>
        <v>42452</v>
      </c>
      <c r="E57" s="126">
        <f>E58+E61</f>
        <v>50891</v>
      </c>
      <c r="F57" s="126">
        <f>F61</f>
        <v>49750</v>
      </c>
      <c r="G57" s="126">
        <f t="shared" si="0"/>
        <v>97.75795327268084</v>
      </c>
    </row>
    <row r="58" spans="1:7" ht="29.25" customHeight="1">
      <c r="A58" s="87">
        <v>49</v>
      </c>
      <c r="B58" s="89" t="s">
        <v>214</v>
      </c>
      <c r="C58" s="92" t="s">
        <v>188</v>
      </c>
      <c r="D58" s="124">
        <f>D59</f>
        <v>1035</v>
      </c>
      <c r="E58" s="126">
        <v>1141</v>
      </c>
      <c r="F58" s="126">
        <v>0</v>
      </c>
      <c r="G58" s="126">
        <f t="shared" si="0"/>
        <v>0</v>
      </c>
    </row>
    <row r="59" spans="1:7" ht="29.25" customHeight="1">
      <c r="A59" s="87">
        <v>50</v>
      </c>
      <c r="B59" s="89" t="s">
        <v>215</v>
      </c>
      <c r="C59" s="92" t="s">
        <v>188</v>
      </c>
      <c r="D59" s="124">
        <f>D60</f>
        <v>1035</v>
      </c>
      <c r="E59" s="126">
        <v>1141</v>
      </c>
      <c r="F59" s="126">
        <v>0</v>
      </c>
      <c r="G59" s="126">
        <f t="shared" si="0"/>
        <v>0</v>
      </c>
    </row>
    <row r="60" spans="1:7" ht="78.75" customHeight="1">
      <c r="A60" s="87">
        <v>51</v>
      </c>
      <c r="B60" s="89" t="s">
        <v>216</v>
      </c>
      <c r="C60" s="92" t="s">
        <v>189</v>
      </c>
      <c r="D60" s="124">
        <v>1035</v>
      </c>
      <c r="E60" s="126">
        <v>1141</v>
      </c>
      <c r="F60" s="126">
        <v>0</v>
      </c>
      <c r="G60" s="126">
        <f t="shared" si="0"/>
        <v>0</v>
      </c>
    </row>
    <row r="61" spans="1:7" ht="45.75" customHeight="1">
      <c r="A61" s="87">
        <v>52</v>
      </c>
      <c r="B61" s="89" t="s">
        <v>217</v>
      </c>
      <c r="C61" s="90" t="s">
        <v>4</v>
      </c>
      <c r="D61" s="124">
        <f>D62</f>
        <v>41417</v>
      </c>
      <c r="E61" s="126">
        <v>49750</v>
      </c>
      <c r="F61" s="126">
        <f>F62</f>
        <v>49750</v>
      </c>
      <c r="G61" s="126">
        <f t="shared" si="0"/>
        <v>100</v>
      </c>
    </row>
    <row r="62" spans="1:7" ht="53.25" customHeight="1">
      <c r="A62" s="87">
        <v>53</v>
      </c>
      <c r="B62" s="89" t="s">
        <v>218</v>
      </c>
      <c r="C62" s="91" t="s">
        <v>190</v>
      </c>
      <c r="D62" s="124">
        <v>41417</v>
      </c>
      <c r="E62" s="126">
        <v>49750</v>
      </c>
      <c r="F62" s="126">
        <v>49750</v>
      </c>
      <c r="G62" s="126">
        <f t="shared" si="0"/>
        <v>100</v>
      </c>
    </row>
    <row r="63" spans="1:7" ht="21.75" customHeight="1">
      <c r="A63" s="87">
        <v>54</v>
      </c>
      <c r="B63" s="89" t="s">
        <v>219</v>
      </c>
      <c r="C63" s="90" t="s">
        <v>9</v>
      </c>
      <c r="D63" s="124">
        <f aca="true" t="shared" si="2" ref="D63:F64">D64</f>
        <v>3997106</v>
      </c>
      <c r="E63" s="126">
        <f t="shared" si="2"/>
        <v>3958278</v>
      </c>
      <c r="F63" s="126">
        <f t="shared" si="2"/>
        <v>3958278</v>
      </c>
      <c r="G63" s="126">
        <f t="shared" si="0"/>
        <v>100</v>
      </c>
    </row>
    <row r="64" spans="1:7" ht="25.5" customHeight="1">
      <c r="A64" s="87">
        <v>55</v>
      </c>
      <c r="B64" s="89" t="s">
        <v>220</v>
      </c>
      <c r="C64" s="90" t="s">
        <v>191</v>
      </c>
      <c r="D64" s="124">
        <f t="shared" si="2"/>
        <v>3997106</v>
      </c>
      <c r="E64" s="126">
        <f t="shared" si="2"/>
        <v>3958278</v>
      </c>
      <c r="F64" s="126">
        <f t="shared" si="2"/>
        <v>3958278</v>
      </c>
      <c r="G64" s="126">
        <f t="shared" si="0"/>
        <v>100</v>
      </c>
    </row>
    <row r="65" spans="1:7" ht="32.25" customHeight="1">
      <c r="A65" s="87">
        <v>56</v>
      </c>
      <c r="B65" s="89" t="s">
        <v>221</v>
      </c>
      <c r="C65" s="88" t="s">
        <v>192</v>
      </c>
      <c r="D65" s="124">
        <f>D66+D70+D71</f>
        <v>3997106</v>
      </c>
      <c r="E65" s="126">
        <f>E66+E67</f>
        <v>3958278</v>
      </c>
      <c r="F65" s="126">
        <f>F66+F67</f>
        <v>3958278</v>
      </c>
      <c r="G65" s="126">
        <f t="shared" si="0"/>
        <v>100</v>
      </c>
    </row>
    <row r="66" spans="1:7" ht="54.75" customHeight="1" thickBot="1">
      <c r="A66" s="87">
        <v>57</v>
      </c>
      <c r="B66" s="86" t="s">
        <v>222</v>
      </c>
      <c r="C66" s="85" t="s">
        <v>193</v>
      </c>
      <c r="D66" s="124">
        <v>3997106</v>
      </c>
      <c r="E66" s="126">
        <v>3941428</v>
      </c>
      <c r="F66" s="126">
        <v>3941428</v>
      </c>
      <c r="G66" s="126">
        <f t="shared" si="0"/>
        <v>100</v>
      </c>
    </row>
    <row r="67" spans="1:7" ht="54.75" customHeight="1">
      <c r="A67" s="87">
        <v>58</v>
      </c>
      <c r="B67" s="108" t="s">
        <v>219</v>
      </c>
      <c r="C67" s="85" t="s">
        <v>9</v>
      </c>
      <c r="D67" s="124">
        <v>0</v>
      </c>
      <c r="E67" s="126">
        <f>E68</f>
        <v>16850</v>
      </c>
      <c r="F67" s="126">
        <v>16850</v>
      </c>
      <c r="G67" s="126">
        <f t="shared" si="0"/>
        <v>100</v>
      </c>
    </row>
    <row r="68" spans="1:7" ht="54.75" customHeight="1">
      <c r="A68" s="87">
        <v>59</v>
      </c>
      <c r="B68" s="108" t="s">
        <v>220</v>
      </c>
      <c r="C68" s="85" t="s">
        <v>191</v>
      </c>
      <c r="D68" s="124">
        <v>0</v>
      </c>
      <c r="E68" s="126">
        <f>E69</f>
        <v>16850</v>
      </c>
      <c r="F68" s="126">
        <v>16850</v>
      </c>
      <c r="G68" s="126">
        <f t="shared" si="0"/>
        <v>100</v>
      </c>
    </row>
    <row r="69" spans="1:7" ht="54.75" customHeight="1">
      <c r="A69" s="87">
        <v>60</v>
      </c>
      <c r="B69" s="108" t="s">
        <v>221</v>
      </c>
      <c r="C69" s="85" t="s">
        <v>192</v>
      </c>
      <c r="D69" s="124">
        <v>0</v>
      </c>
      <c r="E69" s="126">
        <f>E70+E71</f>
        <v>16850</v>
      </c>
      <c r="F69" s="126">
        <v>16850</v>
      </c>
      <c r="G69" s="126">
        <f t="shared" si="0"/>
        <v>100</v>
      </c>
    </row>
    <row r="70" spans="1:7" ht="83.25" customHeight="1">
      <c r="A70" s="87">
        <v>61</v>
      </c>
      <c r="B70" s="108" t="s">
        <v>243</v>
      </c>
      <c r="C70" s="85" t="s">
        <v>244</v>
      </c>
      <c r="D70" s="124">
        <v>0</v>
      </c>
      <c r="E70" s="126">
        <v>11350</v>
      </c>
      <c r="F70" s="126">
        <v>11350</v>
      </c>
      <c r="G70" s="126">
        <f t="shared" si="0"/>
        <v>100</v>
      </c>
    </row>
    <row r="71" spans="1:7" ht="54.75" customHeight="1">
      <c r="A71" s="87">
        <v>62</v>
      </c>
      <c r="B71" s="108" t="s">
        <v>245</v>
      </c>
      <c r="C71" s="85" t="s">
        <v>246</v>
      </c>
      <c r="D71" s="124">
        <v>0</v>
      </c>
      <c r="E71" s="126">
        <v>5500</v>
      </c>
      <c r="F71" s="126">
        <v>5500</v>
      </c>
      <c r="G71" s="126">
        <f t="shared" si="0"/>
        <v>100</v>
      </c>
    </row>
    <row r="72" spans="1:7" ht="12.75">
      <c r="A72" s="87">
        <v>63</v>
      </c>
      <c r="B72" s="108" t="s">
        <v>223</v>
      </c>
      <c r="C72" s="85" t="s">
        <v>224</v>
      </c>
      <c r="D72" s="124">
        <f>D73</f>
        <v>0</v>
      </c>
      <c r="E72" s="126">
        <v>49000</v>
      </c>
      <c r="F72" s="126">
        <v>50000</v>
      </c>
      <c r="G72" s="126">
        <f t="shared" si="0"/>
        <v>102.04081632653062</v>
      </c>
    </row>
    <row r="73" spans="1:7" ht="25.5">
      <c r="A73" s="87">
        <v>64</v>
      </c>
      <c r="B73" s="108" t="s">
        <v>225</v>
      </c>
      <c r="C73" s="85" t="s">
        <v>226</v>
      </c>
      <c r="D73" s="124">
        <v>0</v>
      </c>
      <c r="E73" s="126">
        <v>49000</v>
      </c>
      <c r="F73" s="126">
        <v>50000</v>
      </c>
      <c r="G73" s="126">
        <f t="shared" si="0"/>
        <v>102.04081632653062</v>
      </c>
    </row>
    <row r="74" spans="1:7" ht="25.5">
      <c r="A74" s="87">
        <v>65</v>
      </c>
      <c r="B74" s="108" t="s">
        <v>227</v>
      </c>
      <c r="C74" s="85" t="s">
        <v>226</v>
      </c>
      <c r="D74" s="124">
        <v>0</v>
      </c>
      <c r="E74" s="126">
        <v>49000</v>
      </c>
      <c r="F74" s="126">
        <v>50000</v>
      </c>
      <c r="G74" s="126">
        <f t="shared" si="0"/>
        <v>102.04081632653062</v>
      </c>
    </row>
    <row r="75" spans="1:7" ht="12.75">
      <c r="A75" s="84"/>
      <c r="B75" s="84"/>
      <c r="C75" s="84"/>
      <c r="D75" s="126">
        <v>5148824</v>
      </c>
      <c r="E75" s="169">
        <v>6056383</v>
      </c>
      <c r="F75" s="169">
        <v>6056567.43</v>
      </c>
      <c r="G75" s="126">
        <f>F75/E75*100</f>
        <v>100.00304521692239</v>
      </c>
    </row>
  </sheetData>
  <sheetProtection/>
  <mergeCells count="11">
    <mergeCell ref="A5:G5"/>
    <mergeCell ref="D1:G1"/>
    <mergeCell ref="A2:G2"/>
    <mergeCell ref="A3:G3"/>
    <mergeCell ref="D7:D8"/>
    <mergeCell ref="A7:A8"/>
    <mergeCell ref="B7:B8"/>
    <mergeCell ref="C7:C8"/>
    <mergeCell ref="E7:E8"/>
    <mergeCell ref="F7:F8"/>
    <mergeCell ref="G7:G8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32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4.7109375" style="17" customWidth="1"/>
    <col min="2" max="2" width="41.8515625" style="17" customWidth="1"/>
    <col min="3" max="3" width="8.28125" style="17" customWidth="1"/>
    <col min="4" max="4" width="11.421875" style="17" customWidth="1"/>
    <col min="5" max="5" width="10.8515625" style="17" customWidth="1"/>
    <col min="6" max="6" width="9.140625" style="17" customWidth="1"/>
    <col min="7" max="7" width="5.140625" style="17" customWidth="1"/>
    <col min="8" max="10" width="9.140625" style="17" customWidth="1"/>
    <col min="11" max="16384" width="9.140625" style="17" customWidth="1"/>
  </cols>
  <sheetData>
    <row r="1" spans="2:4" ht="11.25" customHeight="1" hidden="1">
      <c r="B1" s="279"/>
      <c r="C1" s="279"/>
      <c r="D1" s="279"/>
    </row>
    <row r="2" ht="11.25" customHeight="1" hidden="1">
      <c r="A2" s="18"/>
    </row>
    <row r="3" spans="1:7" ht="11.25">
      <c r="A3" s="234"/>
      <c r="B3" s="277" t="s">
        <v>294</v>
      </c>
      <c r="C3" s="277"/>
      <c r="D3" s="277"/>
      <c r="E3" s="277"/>
      <c r="F3" s="277"/>
      <c r="G3" s="277"/>
    </row>
    <row r="4" spans="1:7" ht="12.75" customHeight="1">
      <c r="A4" s="234"/>
      <c r="B4" s="277" t="s">
        <v>360</v>
      </c>
      <c r="C4" s="277"/>
      <c r="D4" s="277"/>
      <c r="E4" s="277"/>
      <c r="F4" s="277"/>
      <c r="G4" s="277"/>
    </row>
    <row r="5" spans="1:7" ht="12.75" customHeight="1">
      <c r="A5" s="234"/>
      <c r="B5" s="277" t="s">
        <v>331</v>
      </c>
      <c r="C5" s="277"/>
      <c r="D5" s="277"/>
      <c r="E5" s="277"/>
      <c r="F5" s="277"/>
      <c r="G5" s="277"/>
    </row>
    <row r="6" spans="1:7" ht="37.5" customHeight="1">
      <c r="A6" s="278" t="s">
        <v>330</v>
      </c>
      <c r="B6" s="278"/>
      <c r="C6" s="278"/>
      <c r="D6" s="278"/>
      <c r="E6" s="278"/>
      <c r="F6" s="278"/>
      <c r="G6" s="278"/>
    </row>
    <row r="7" ht="11.25" customHeight="1" hidden="1">
      <c r="A7" s="18"/>
    </row>
    <row r="8" spans="1:7" ht="43.5" customHeight="1">
      <c r="A8" s="282" t="s">
        <v>36</v>
      </c>
      <c r="B8" s="282" t="s">
        <v>37</v>
      </c>
      <c r="C8" s="282" t="s">
        <v>60</v>
      </c>
      <c r="D8" s="282" t="s">
        <v>283</v>
      </c>
      <c r="E8" s="172" t="s">
        <v>290</v>
      </c>
      <c r="F8" s="171" t="s">
        <v>291</v>
      </c>
      <c r="G8" s="172" t="s">
        <v>285</v>
      </c>
    </row>
    <row r="9" spans="1:7" ht="14.25" customHeight="1" hidden="1">
      <c r="A9" s="282"/>
      <c r="B9" s="282"/>
      <c r="C9" s="282"/>
      <c r="D9" s="282"/>
      <c r="E9" s="171"/>
      <c r="F9" s="171"/>
      <c r="G9" s="171"/>
    </row>
    <row r="10" spans="1:7" ht="11.25">
      <c r="A10" s="30"/>
      <c r="B10" s="30">
        <v>1</v>
      </c>
      <c r="C10" s="30">
        <v>2</v>
      </c>
      <c r="D10" s="19">
        <v>3</v>
      </c>
      <c r="E10" s="171">
        <v>4</v>
      </c>
      <c r="F10" s="171">
        <v>5</v>
      </c>
      <c r="G10" s="171">
        <v>6</v>
      </c>
    </row>
    <row r="11" spans="1:7" ht="15" customHeight="1">
      <c r="A11" s="30">
        <v>1</v>
      </c>
      <c r="B11" s="20" t="s">
        <v>38</v>
      </c>
      <c r="C11" s="21" t="s">
        <v>51</v>
      </c>
      <c r="D11" s="22">
        <v>2950823.4</v>
      </c>
      <c r="E11" s="24">
        <v>3832892.59</v>
      </c>
      <c r="F11" s="24">
        <v>3813289.87</v>
      </c>
      <c r="G11" s="173">
        <f>F11/E11*100</f>
        <v>99.48856589273743</v>
      </c>
    </row>
    <row r="12" spans="1:7" ht="39.75" customHeight="1">
      <c r="A12" s="30">
        <v>2</v>
      </c>
      <c r="B12" s="23" t="s">
        <v>39</v>
      </c>
      <c r="C12" s="21" t="s">
        <v>52</v>
      </c>
      <c r="D12" s="24">
        <v>760552</v>
      </c>
      <c r="E12" s="24">
        <v>856160.96</v>
      </c>
      <c r="F12" s="24">
        <f>E12</f>
        <v>856160.96</v>
      </c>
      <c r="G12" s="173">
        <f aca="true" t="shared" si="0" ref="G12:G32">F12/E12*100</f>
        <v>100</v>
      </c>
    </row>
    <row r="13" spans="1:7" ht="50.25" customHeight="1">
      <c r="A13" s="30">
        <v>3</v>
      </c>
      <c r="B13" s="23" t="s">
        <v>40</v>
      </c>
      <c r="C13" s="21" t="s">
        <v>53</v>
      </c>
      <c r="D13" s="24">
        <v>2190271.4</v>
      </c>
      <c r="E13" s="24">
        <v>2477953.12</v>
      </c>
      <c r="F13" s="24">
        <v>2460491.4</v>
      </c>
      <c r="G13" s="173">
        <f t="shared" si="0"/>
        <v>99.29531677338592</v>
      </c>
    </row>
    <row r="14" spans="1:7" ht="50.25" customHeight="1">
      <c r="A14" s="167"/>
      <c r="B14" s="23" t="s">
        <v>252</v>
      </c>
      <c r="C14" s="21" t="s">
        <v>251</v>
      </c>
      <c r="D14" s="24">
        <v>148346.5</v>
      </c>
      <c r="E14" s="24">
        <f>D14</f>
        <v>148346.5</v>
      </c>
      <c r="F14" s="24">
        <f>E14</f>
        <v>148346.5</v>
      </c>
      <c r="G14" s="173">
        <f t="shared" si="0"/>
        <v>100</v>
      </c>
    </row>
    <row r="15" spans="1:7" ht="17.25" customHeight="1">
      <c r="A15" s="30">
        <v>5</v>
      </c>
      <c r="B15" s="23" t="s">
        <v>41</v>
      </c>
      <c r="C15" s="21" t="s">
        <v>54</v>
      </c>
      <c r="D15" s="22">
        <v>1000</v>
      </c>
      <c r="E15" s="24">
        <v>1000</v>
      </c>
      <c r="F15" s="24">
        <v>0</v>
      </c>
      <c r="G15" s="173">
        <f t="shared" si="0"/>
        <v>0</v>
      </c>
    </row>
    <row r="16" spans="1:7" ht="18" customHeight="1">
      <c r="A16" s="30">
        <v>6</v>
      </c>
      <c r="B16" s="23" t="s">
        <v>49</v>
      </c>
      <c r="C16" s="21" t="s">
        <v>55</v>
      </c>
      <c r="D16" s="22">
        <v>336814</v>
      </c>
      <c r="E16" s="24">
        <v>349432.01</v>
      </c>
      <c r="F16" s="24">
        <v>348291.01</v>
      </c>
      <c r="G16" s="173">
        <f t="shared" si="0"/>
        <v>99.67347009794551</v>
      </c>
    </row>
    <row r="17" spans="1:7" ht="18" customHeight="1">
      <c r="A17" s="30">
        <v>7</v>
      </c>
      <c r="B17" s="20" t="s">
        <v>42</v>
      </c>
      <c r="C17" s="21" t="s">
        <v>56</v>
      </c>
      <c r="D17" s="22">
        <v>41417</v>
      </c>
      <c r="E17" s="24">
        <v>49750</v>
      </c>
      <c r="F17" s="24">
        <v>49750</v>
      </c>
      <c r="G17" s="173">
        <f t="shared" si="0"/>
        <v>100</v>
      </c>
    </row>
    <row r="18" spans="1:7" ht="15.75" customHeight="1">
      <c r="A18" s="30">
        <v>8</v>
      </c>
      <c r="B18" s="23" t="s">
        <v>43</v>
      </c>
      <c r="C18" s="21" t="s">
        <v>57</v>
      </c>
      <c r="D18" s="22">
        <v>41417</v>
      </c>
      <c r="E18" s="24">
        <f>E17</f>
        <v>49750</v>
      </c>
      <c r="F18" s="24">
        <f>F17</f>
        <v>49750</v>
      </c>
      <c r="G18" s="173">
        <f t="shared" si="0"/>
        <v>100</v>
      </c>
    </row>
    <row r="19" spans="1:7" ht="15.75" customHeight="1">
      <c r="A19" s="245">
        <v>9</v>
      </c>
      <c r="B19" s="25" t="s">
        <v>140</v>
      </c>
      <c r="C19" s="21" t="s">
        <v>138</v>
      </c>
      <c r="D19" s="22">
        <v>0</v>
      </c>
      <c r="E19" s="24">
        <f>E20</f>
        <v>121575</v>
      </c>
      <c r="F19" s="24">
        <f>F20</f>
        <v>121575</v>
      </c>
      <c r="G19" s="173">
        <f t="shared" si="0"/>
        <v>100</v>
      </c>
    </row>
    <row r="20" spans="1:7" ht="15.75" customHeight="1">
      <c r="A20" s="65">
        <v>10</v>
      </c>
      <c r="B20" s="25" t="s">
        <v>135</v>
      </c>
      <c r="C20" s="21" t="s">
        <v>136</v>
      </c>
      <c r="D20" s="22">
        <v>0</v>
      </c>
      <c r="E20" s="24">
        <v>121575</v>
      </c>
      <c r="F20" s="24">
        <v>121575</v>
      </c>
      <c r="G20" s="173">
        <f t="shared" si="0"/>
        <v>100</v>
      </c>
    </row>
    <row r="21" spans="1:7" ht="14.25" customHeight="1">
      <c r="A21" s="30">
        <v>11</v>
      </c>
      <c r="B21" s="25" t="s">
        <v>61</v>
      </c>
      <c r="C21" s="21" t="s">
        <v>62</v>
      </c>
      <c r="D21" s="22">
        <v>42300</v>
      </c>
      <c r="E21" s="24">
        <v>165240</v>
      </c>
      <c r="F21" s="24">
        <v>145713.85</v>
      </c>
      <c r="G21" s="173">
        <f t="shared" si="0"/>
        <v>88.18315783103365</v>
      </c>
    </row>
    <row r="22" spans="1:7" ht="12.75" customHeight="1">
      <c r="A22" s="30">
        <v>12</v>
      </c>
      <c r="B22" s="25" t="s">
        <v>72</v>
      </c>
      <c r="C22" s="21" t="s">
        <v>77</v>
      </c>
      <c r="D22" s="26">
        <v>42300</v>
      </c>
      <c r="E22" s="24">
        <v>165240</v>
      </c>
      <c r="F22" s="24">
        <v>145713.85</v>
      </c>
      <c r="G22" s="173">
        <f t="shared" si="0"/>
        <v>88.18315783103365</v>
      </c>
    </row>
    <row r="23" spans="1:7" ht="12.75" customHeight="1" hidden="1">
      <c r="A23" s="30">
        <v>10</v>
      </c>
      <c r="B23" s="27" t="s">
        <v>47</v>
      </c>
      <c r="C23" s="21" t="s">
        <v>48</v>
      </c>
      <c r="D23" s="22">
        <v>15000</v>
      </c>
      <c r="E23" s="24"/>
      <c r="F23" s="24"/>
      <c r="G23" s="173" t="e">
        <f t="shared" si="0"/>
        <v>#DIV/0!</v>
      </c>
    </row>
    <row r="24" spans="1:7" ht="15.75" customHeight="1">
      <c r="A24" s="30">
        <v>13</v>
      </c>
      <c r="B24" s="20" t="s">
        <v>44</v>
      </c>
      <c r="C24" s="21" t="s">
        <v>58</v>
      </c>
      <c r="D24" s="22">
        <v>292985</v>
      </c>
      <c r="E24" s="24">
        <v>811522.65</v>
      </c>
      <c r="F24" s="24">
        <v>803261.92</v>
      </c>
      <c r="G24" s="173">
        <f t="shared" si="0"/>
        <v>98.98207030943622</v>
      </c>
    </row>
    <row r="25" spans="1:7" ht="15" customHeight="1">
      <c r="A25" s="30">
        <v>14</v>
      </c>
      <c r="B25" s="20" t="s">
        <v>73</v>
      </c>
      <c r="C25" s="21" t="s">
        <v>76</v>
      </c>
      <c r="D25" s="121">
        <v>42985</v>
      </c>
      <c r="E25" s="24">
        <v>16985</v>
      </c>
      <c r="F25" s="24">
        <v>16985</v>
      </c>
      <c r="G25" s="173">
        <f t="shared" si="0"/>
        <v>100</v>
      </c>
    </row>
    <row r="26" spans="1:8" ht="17.25" customHeight="1">
      <c r="A26" s="30">
        <v>15</v>
      </c>
      <c r="B26" s="23" t="s">
        <v>45</v>
      </c>
      <c r="C26" s="21" t="s">
        <v>59</v>
      </c>
      <c r="D26" s="22">
        <v>250000</v>
      </c>
      <c r="E26" s="24">
        <v>794537.65</v>
      </c>
      <c r="F26" s="24">
        <v>786276.92</v>
      </c>
      <c r="G26" s="173">
        <f t="shared" si="0"/>
        <v>98.96030981036581</v>
      </c>
      <c r="H26" s="244"/>
    </row>
    <row r="27" spans="1:7" ht="17.25" customHeight="1">
      <c r="A27" s="30">
        <v>16</v>
      </c>
      <c r="B27" s="25" t="s">
        <v>101</v>
      </c>
      <c r="C27" s="21" t="s">
        <v>99</v>
      </c>
      <c r="D27" s="22">
        <v>1282290</v>
      </c>
      <c r="E27" s="24">
        <f>E28</f>
        <v>1020000</v>
      </c>
      <c r="F27" s="24">
        <f>F28</f>
        <v>1020000</v>
      </c>
      <c r="G27" s="173">
        <f t="shared" si="0"/>
        <v>100</v>
      </c>
    </row>
    <row r="28" spans="1:7" ht="17.25" customHeight="1">
      <c r="A28" s="30">
        <v>17</v>
      </c>
      <c r="B28" s="25" t="s">
        <v>102</v>
      </c>
      <c r="C28" s="21" t="s">
        <v>100</v>
      </c>
      <c r="D28" s="22">
        <f>D27</f>
        <v>1282290</v>
      </c>
      <c r="E28" s="24">
        <v>1020000</v>
      </c>
      <c r="F28" s="24">
        <v>1020000</v>
      </c>
      <c r="G28" s="173">
        <f t="shared" si="0"/>
        <v>100</v>
      </c>
    </row>
    <row r="29" spans="1:7" ht="17.25" customHeight="1">
      <c r="A29" s="118">
        <v>18</v>
      </c>
      <c r="B29" s="25" t="s">
        <v>196</v>
      </c>
      <c r="C29" s="21" t="s">
        <v>201</v>
      </c>
      <c r="D29" s="22">
        <v>36396</v>
      </c>
      <c r="E29" s="24">
        <v>68689.73</v>
      </c>
      <c r="F29" s="24">
        <f>E29</f>
        <v>68689.73</v>
      </c>
      <c r="G29" s="173">
        <f t="shared" si="0"/>
        <v>100</v>
      </c>
    </row>
    <row r="30" spans="1:7" ht="37.5" customHeight="1">
      <c r="A30" s="30">
        <v>19</v>
      </c>
      <c r="B30" s="20" t="s">
        <v>81</v>
      </c>
      <c r="C30" s="30">
        <v>1400</v>
      </c>
      <c r="D30" s="22">
        <v>16452.1</v>
      </c>
      <c r="E30" s="24">
        <f>D30</f>
        <v>16452.1</v>
      </c>
      <c r="F30" s="24">
        <f>E30</f>
        <v>16452.1</v>
      </c>
      <c r="G30" s="173">
        <f t="shared" si="0"/>
        <v>100</v>
      </c>
    </row>
    <row r="31" spans="1:7" ht="41.25" customHeight="1">
      <c r="A31" s="30">
        <v>20</v>
      </c>
      <c r="B31" s="23" t="s">
        <v>6</v>
      </c>
      <c r="C31" s="30">
        <v>1403</v>
      </c>
      <c r="D31" s="22">
        <v>16452.1</v>
      </c>
      <c r="E31" s="24">
        <f>D31</f>
        <v>16452.1</v>
      </c>
      <c r="F31" s="24">
        <f>E31</f>
        <v>16452.1</v>
      </c>
      <c r="G31" s="173">
        <f t="shared" si="0"/>
        <v>100</v>
      </c>
    </row>
    <row r="32" spans="1:7" ht="11.25" customHeight="1">
      <c r="A32" s="280" t="s">
        <v>63</v>
      </c>
      <c r="B32" s="281"/>
      <c r="C32" s="29"/>
      <c r="D32" s="22">
        <v>5148824</v>
      </c>
      <c r="E32" s="24">
        <v>6086122.07</v>
      </c>
      <c r="F32" s="24">
        <v>6038732.47</v>
      </c>
      <c r="G32" s="173">
        <f t="shared" si="0"/>
        <v>99.22134982744439</v>
      </c>
    </row>
  </sheetData>
  <sheetProtection/>
  <mergeCells count="10">
    <mergeCell ref="B5:G5"/>
    <mergeCell ref="A6:G6"/>
    <mergeCell ref="B1:D1"/>
    <mergeCell ref="B3:G3"/>
    <mergeCell ref="B4:G4"/>
    <mergeCell ref="A32:B32"/>
    <mergeCell ref="A8:A9"/>
    <mergeCell ref="B8:B9"/>
    <mergeCell ref="D8:D9"/>
    <mergeCell ref="C8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59"/>
  <sheetViews>
    <sheetView zoomScalePageLayoutView="0" workbookViewId="0" topLeftCell="A1">
      <selection activeCell="I4" sqref="I4:K4"/>
    </sheetView>
  </sheetViews>
  <sheetFormatPr defaultColWidth="9.140625" defaultRowHeight="12.75"/>
  <cols>
    <col min="1" max="1" width="3.8515625" style="31" customWidth="1"/>
    <col min="2" max="2" width="0.13671875" style="31" customWidth="1"/>
    <col min="3" max="3" width="46.57421875" style="31" customWidth="1"/>
    <col min="4" max="4" width="5.28125" style="31" customWidth="1"/>
    <col min="5" max="5" width="6.421875" style="31" customWidth="1"/>
    <col min="6" max="6" width="12.28125" style="31" customWidth="1"/>
    <col min="7" max="7" width="5.00390625" style="31" customWidth="1"/>
    <col min="8" max="8" width="9.8515625" style="31" bestFit="1" customWidth="1"/>
    <col min="9" max="9" width="12.421875" style="31" customWidth="1"/>
    <col min="10" max="10" width="11.7109375" style="31" customWidth="1"/>
    <col min="11" max="11" width="11.57421875" style="31" customWidth="1"/>
    <col min="12" max="16384" width="9.140625" style="31" customWidth="1"/>
  </cols>
  <sheetData>
    <row r="1" spans="2:5" ht="1.5" customHeight="1">
      <c r="B1" s="283"/>
      <c r="C1" s="283"/>
      <c r="D1" s="283"/>
      <c r="E1" s="283"/>
    </row>
    <row r="2" spans="2:5" ht="12" hidden="1">
      <c r="B2" s="283"/>
      <c r="C2" s="283"/>
      <c r="D2" s="283"/>
      <c r="E2" s="283"/>
    </row>
    <row r="3" spans="2:5" ht="0.75" customHeight="1">
      <c r="B3" s="283"/>
      <c r="C3" s="283"/>
      <c r="D3" s="283"/>
      <c r="E3" s="283"/>
    </row>
    <row r="4" spans="2:11" ht="38.25" customHeight="1">
      <c r="B4" s="32"/>
      <c r="C4" s="28"/>
      <c r="D4" s="286"/>
      <c r="E4" s="286"/>
      <c r="F4" s="286"/>
      <c r="G4" s="286"/>
      <c r="H4" s="286"/>
      <c r="I4" s="284" t="s">
        <v>361</v>
      </c>
      <c r="J4" s="284"/>
      <c r="K4" s="284"/>
    </row>
    <row r="5" spans="2:10" ht="12" hidden="1">
      <c r="B5" s="32"/>
      <c r="C5" s="279"/>
      <c r="D5" s="279"/>
      <c r="E5" s="279"/>
      <c r="F5" s="279"/>
      <c r="G5" s="279"/>
      <c r="H5" s="279"/>
      <c r="I5" s="33"/>
      <c r="J5" s="33"/>
    </row>
    <row r="6" spans="1:11" ht="39.75" customHeight="1">
      <c r="A6" s="285" t="s">
        <v>334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</row>
    <row r="7" spans="1:11" ht="27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  <c r="K7" s="285"/>
    </row>
    <row r="8" spans="1:4" ht="9.75" customHeight="1" hidden="1">
      <c r="A8" s="34"/>
      <c r="B8" s="34"/>
      <c r="C8" s="35"/>
      <c r="D8" s="35"/>
    </row>
    <row r="9" spans="1:11" ht="47.25" customHeight="1">
      <c r="A9" s="36" t="s">
        <v>36</v>
      </c>
      <c r="B9" s="37" t="s">
        <v>69</v>
      </c>
      <c r="C9" s="27" t="s">
        <v>10</v>
      </c>
      <c r="D9" s="37" t="s">
        <v>75</v>
      </c>
      <c r="E9" s="36" t="s">
        <v>60</v>
      </c>
      <c r="F9" s="36" t="s">
        <v>11</v>
      </c>
      <c r="G9" s="36" t="s">
        <v>12</v>
      </c>
      <c r="H9" s="63" t="s">
        <v>295</v>
      </c>
      <c r="I9" s="174" t="s">
        <v>290</v>
      </c>
      <c r="J9" s="44" t="s">
        <v>291</v>
      </c>
      <c r="K9" s="44" t="s">
        <v>285</v>
      </c>
    </row>
    <row r="10" spans="1:11" ht="19.5" customHeight="1">
      <c r="A10" s="38"/>
      <c r="B10" s="38">
        <v>1</v>
      </c>
      <c r="C10" s="36">
        <v>1</v>
      </c>
      <c r="D10" s="38">
        <v>2</v>
      </c>
      <c r="E10" s="36">
        <v>3</v>
      </c>
      <c r="F10" s="38">
        <v>4</v>
      </c>
      <c r="G10" s="38">
        <v>5</v>
      </c>
      <c r="H10" s="38">
        <v>6</v>
      </c>
      <c r="I10" s="162">
        <v>7</v>
      </c>
      <c r="J10" s="162">
        <v>8</v>
      </c>
      <c r="K10" s="162">
        <v>9</v>
      </c>
    </row>
    <row r="11" spans="1:11" s="41" customFormat="1" ht="26.25" customHeight="1">
      <c r="A11" s="39">
        <v>1</v>
      </c>
      <c r="B11" s="39">
        <v>804</v>
      </c>
      <c r="C11" s="40" t="s">
        <v>103</v>
      </c>
      <c r="D11" s="39">
        <v>834</v>
      </c>
      <c r="E11" s="57"/>
      <c r="F11" s="57"/>
      <c r="G11" s="175"/>
      <c r="H11" s="64">
        <f>прил3!D32</f>
        <v>5148824</v>
      </c>
      <c r="I11" s="176">
        <v>6086122.07</v>
      </c>
      <c r="J11" s="176">
        <v>6038732.47</v>
      </c>
      <c r="K11" s="176">
        <f>J11/I11*100</f>
        <v>99.22134982744439</v>
      </c>
    </row>
    <row r="12" spans="1:11" ht="26.25" customHeight="1">
      <c r="A12" s="38">
        <v>2</v>
      </c>
      <c r="B12" s="38">
        <v>804</v>
      </c>
      <c r="C12" s="42" t="s">
        <v>38</v>
      </c>
      <c r="D12" s="38">
        <v>834</v>
      </c>
      <c r="E12" s="45" t="s">
        <v>51</v>
      </c>
      <c r="F12" s="46"/>
      <c r="G12" s="46"/>
      <c r="H12" s="177">
        <v>3740962.32</v>
      </c>
      <c r="I12" s="176">
        <v>3832892.59</v>
      </c>
      <c r="J12" s="176">
        <v>3813289.87</v>
      </c>
      <c r="K12" s="176">
        <f aca="true" t="shared" si="0" ref="K12:K75">J12/I12*100</f>
        <v>99.48856589273743</v>
      </c>
    </row>
    <row r="13" spans="1:11" ht="26.25" customHeight="1">
      <c r="A13" s="38">
        <v>3</v>
      </c>
      <c r="B13" s="38">
        <v>804</v>
      </c>
      <c r="C13" s="27" t="s">
        <v>70</v>
      </c>
      <c r="D13" s="38">
        <v>834</v>
      </c>
      <c r="E13" s="43" t="s">
        <v>52</v>
      </c>
      <c r="F13" s="46"/>
      <c r="G13" s="43"/>
      <c r="H13" s="178">
        <f>H14</f>
        <v>760552</v>
      </c>
      <c r="I13" s="176">
        <f>I14</f>
        <v>856160.96</v>
      </c>
      <c r="J13" s="176">
        <f aca="true" t="shared" si="1" ref="J13:J24">I13</f>
        <v>856160.96</v>
      </c>
      <c r="K13" s="176">
        <f t="shared" si="0"/>
        <v>100</v>
      </c>
    </row>
    <row r="14" spans="1:11" ht="26.25" customHeight="1">
      <c r="A14" s="38">
        <v>4</v>
      </c>
      <c r="B14" s="38">
        <v>804</v>
      </c>
      <c r="C14" s="27" t="s">
        <v>1</v>
      </c>
      <c r="D14" s="38">
        <v>834</v>
      </c>
      <c r="E14" s="43" t="s">
        <v>52</v>
      </c>
      <c r="F14" s="48">
        <v>9100000000</v>
      </c>
      <c r="G14" s="43"/>
      <c r="H14" s="177">
        <f>H15</f>
        <v>760552</v>
      </c>
      <c r="I14" s="176">
        <f>I15</f>
        <v>856160.96</v>
      </c>
      <c r="J14" s="176">
        <f t="shared" si="1"/>
        <v>856160.96</v>
      </c>
      <c r="K14" s="176">
        <f t="shared" si="0"/>
        <v>100</v>
      </c>
    </row>
    <row r="15" spans="1:11" ht="26.25" customHeight="1">
      <c r="A15" s="38">
        <v>5</v>
      </c>
      <c r="B15" s="38">
        <v>804</v>
      </c>
      <c r="C15" s="27" t="s">
        <v>2</v>
      </c>
      <c r="D15" s="38">
        <v>834</v>
      </c>
      <c r="E15" s="43" t="s">
        <v>52</v>
      </c>
      <c r="F15" s="48">
        <v>9110000000</v>
      </c>
      <c r="G15" s="43"/>
      <c r="H15" s="177">
        <f>H16+H19+H22</f>
        <v>760552</v>
      </c>
      <c r="I15" s="176">
        <f>I16+I19+I22</f>
        <v>856160.96</v>
      </c>
      <c r="J15" s="176">
        <f t="shared" si="1"/>
        <v>856160.96</v>
      </c>
      <c r="K15" s="176">
        <f t="shared" si="0"/>
        <v>100</v>
      </c>
    </row>
    <row r="16" spans="1:11" ht="79.5" customHeight="1">
      <c r="A16" s="162">
        <v>6</v>
      </c>
      <c r="B16" s="162"/>
      <c r="C16" s="160" t="s">
        <v>273</v>
      </c>
      <c r="D16" s="162">
        <v>8345</v>
      </c>
      <c r="E16" s="161" t="s">
        <v>52</v>
      </c>
      <c r="F16" s="159">
        <v>9110010350</v>
      </c>
      <c r="G16" s="161"/>
      <c r="H16" s="177">
        <f>H17</f>
        <v>0</v>
      </c>
      <c r="I16" s="176">
        <f>I17</f>
        <v>6887.06</v>
      </c>
      <c r="J16" s="176">
        <f t="shared" si="1"/>
        <v>6887.06</v>
      </c>
      <c r="K16" s="176">
        <f t="shared" si="0"/>
        <v>100</v>
      </c>
    </row>
    <row r="17" spans="1:11" ht="52.5" customHeight="1">
      <c r="A17" s="162">
        <v>7</v>
      </c>
      <c r="B17" s="162"/>
      <c r="C17" s="160" t="s">
        <v>86</v>
      </c>
      <c r="D17" s="162">
        <v>834</v>
      </c>
      <c r="E17" s="161" t="s">
        <v>52</v>
      </c>
      <c r="F17" s="159">
        <v>9110010350</v>
      </c>
      <c r="G17" s="161" t="s">
        <v>247</v>
      </c>
      <c r="H17" s="177">
        <v>0</v>
      </c>
      <c r="I17" s="176">
        <f>I18</f>
        <v>6887.06</v>
      </c>
      <c r="J17" s="176">
        <f t="shared" si="1"/>
        <v>6887.06</v>
      </c>
      <c r="K17" s="176">
        <f t="shared" si="0"/>
        <v>100</v>
      </c>
    </row>
    <row r="18" spans="1:11" ht="26.25" customHeight="1">
      <c r="A18" s="162">
        <v>8</v>
      </c>
      <c r="B18" s="162"/>
      <c r="C18" s="160" t="s">
        <v>87</v>
      </c>
      <c r="D18" s="162">
        <v>834</v>
      </c>
      <c r="E18" s="161" t="s">
        <v>52</v>
      </c>
      <c r="F18" s="159">
        <v>9110010350</v>
      </c>
      <c r="G18" s="161" t="s">
        <v>248</v>
      </c>
      <c r="H18" s="177">
        <v>0</v>
      </c>
      <c r="I18" s="176">
        <v>6887.06</v>
      </c>
      <c r="J18" s="176">
        <f t="shared" si="1"/>
        <v>6887.06</v>
      </c>
      <c r="K18" s="176">
        <f t="shared" si="0"/>
        <v>100</v>
      </c>
    </row>
    <row r="19" spans="1:11" ht="80.25" customHeight="1">
      <c r="A19" s="144">
        <v>9</v>
      </c>
      <c r="B19" s="144"/>
      <c r="C19" s="153" t="s">
        <v>249</v>
      </c>
      <c r="D19" s="144">
        <v>834</v>
      </c>
      <c r="E19" s="143" t="s">
        <v>52</v>
      </c>
      <c r="F19" s="141">
        <v>9110010360</v>
      </c>
      <c r="G19" s="143"/>
      <c r="H19" s="177">
        <v>0</v>
      </c>
      <c r="I19" s="176">
        <f>I20</f>
        <v>88721.9</v>
      </c>
      <c r="J19" s="176">
        <f t="shared" si="1"/>
        <v>88721.9</v>
      </c>
      <c r="K19" s="176">
        <f t="shared" si="0"/>
        <v>100</v>
      </c>
    </row>
    <row r="20" spans="1:11" ht="58.5" customHeight="1">
      <c r="A20" s="144">
        <v>10</v>
      </c>
      <c r="B20" s="144"/>
      <c r="C20" s="160" t="s">
        <v>86</v>
      </c>
      <c r="D20" s="144">
        <v>834</v>
      </c>
      <c r="E20" s="143" t="s">
        <v>52</v>
      </c>
      <c r="F20" s="141">
        <v>9110010360</v>
      </c>
      <c r="G20" s="143" t="s">
        <v>247</v>
      </c>
      <c r="H20" s="177">
        <v>0</v>
      </c>
      <c r="I20" s="176">
        <f>I21</f>
        <v>88721.9</v>
      </c>
      <c r="J20" s="176">
        <f t="shared" si="1"/>
        <v>88721.9</v>
      </c>
      <c r="K20" s="176">
        <f t="shared" si="0"/>
        <v>100</v>
      </c>
    </row>
    <row r="21" spans="1:11" ht="26.25" customHeight="1">
      <c r="A21" s="144">
        <v>11</v>
      </c>
      <c r="B21" s="144"/>
      <c r="C21" s="160" t="s">
        <v>87</v>
      </c>
      <c r="D21" s="144">
        <v>834</v>
      </c>
      <c r="E21" s="143" t="s">
        <v>52</v>
      </c>
      <c r="F21" s="141">
        <v>9110010360</v>
      </c>
      <c r="G21" s="143" t="s">
        <v>248</v>
      </c>
      <c r="H21" s="177">
        <v>0</v>
      </c>
      <c r="I21" s="176">
        <v>88721.9</v>
      </c>
      <c r="J21" s="176">
        <f t="shared" si="1"/>
        <v>88721.9</v>
      </c>
      <c r="K21" s="176">
        <f t="shared" si="0"/>
        <v>100</v>
      </c>
    </row>
    <row r="22" spans="1:11" ht="49.5" customHeight="1">
      <c r="A22" s="38">
        <v>12</v>
      </c>
      <c r="B22" s="38">
        <v>804</v>
      </c>
      <c r="C22" s="27" t="s">
        <v>80</v>
      </c>
      <c r="D22" s="38">
        <v>834</v>
      </c>
      <c r="E22" s="43" t="s">
        <v>52</v>
      </c>
      <c r="F22" s="48">
        <v>9110080210</v>
      </c>
      <c r="G22" s="43"/>
      <c r="H22" s="177">
        <f>H23</f>
        <v>760552</v>
      </c>
      <c r="I22" s="176">
        <f>I23</f>
        <v>760552</v>
      </c>
      <c r="J22" s="176">
        <f t="shared" si="1"/>
        <v>760552</v>
      </c>
      <c r="K22" s="176">
        <f t="shared" si="0"/>
        <v>100</v>
      </c>
    </row>
    <row r="23" spans="1:11" ht="55.5" customHeight="1">
      <c r="A23" s="38">
        <v>13</v>
      </c>
      <c r="B23" s="38">
        <v>804</v>
      </c>
      <c r="C23" s="142" t="s">
        <v>86</v>
      </c>
      <c r="D23" s="38">
        <v>834</v>
      </c>
      <c r="E23" s="43" t="s">
        <v>52</v>
      </c>
      <c r="F23" s="48">
        <v>9110080210</v>
      </c>
      <c r="G23" s="36">
        <v>100</v>
      </c>
      <c r="H23" s="177">
        <f>H24</f>
        <v>760552</v>
      </c>
      <c r="I23" s="176">
        <f>I24</f>
        <v>760552</v>
      </c>
      <c r="J23" s="176">
        <f t="shared" si="1"/>
        <v>760552</v>
      </c>
      <c r="K23" s="176">
        <f t="shared" si="0"/>
        <v>100</v>
      </c>
    </row>
    <row r="24" spans="1:11" ht="26.25" customHeight="1">
      <c r="A24" s="38">
        <v>14</v>
      </c>
      <c r="B24" s="38">
        <v>804</v>
      </c>
      <c r="C24" s="142" t="s">
        <v>87</v>
      </c>
      <c r="D24" s="38">
        <v>834</v>
      </c>
      <c r="E24" s="43" t="s">
        <v>52</v>
      </c>
      <c r="F24" s="48">
        <v>9110080210</v>
      </c>
      <c r="G24" s="36">
        <v>120</v>
      </c>
      <c r="H24" s="177">
        <v>760552</v>
      </c>
      <c r="I24" s="176">
        <f>H24</f>
        <v>760552</v>
      </c>
      <c r="J24" s="176">
        <f t="shared" si="1"/>
        <v>760552</v>
      </c>
      <c r="K24" s="176">
        <f t="shared" si="0"/>
        <v>100</v>
      </c>
    </row>
    <row r="25" spans="1:11" ht="51.75" customHeight="1">
      <c r="A25" s="38">
        <v>15</v>
      </c>
      <c r="B25" s="38">
        <v>804</v>
      </c>
      <c r="C25" s="27" t="s">
        <v>71</v>
      </c>
      <c r="D25" s="38">
        <v>834</v>
      </c>
      <c r="E25" s="43" t="s">
        <v>53</v>
      </c>
      <c r="F25" s="48"/>
      <c r="G25" s="43"/>
      <c r="H25" s="177">
        <f aca="true" t="shared" si="2" ref="H25:J26">H26</f>
        <v>2190271.4</v>
      </c>
      <c r="I25" s="176">
        <f t="shared" si="2"/>
        <v>2477953.12</v>
      </c>
      <c r="J25" s="176">
        <f t="shared" si="2"/>
        <v>2460491.4</v>
      </c>
      <c r="K25" s="176">
        <f t="shared" si="0"/>
        <v>99.29531677338592</v>
      </c>
    </row>
    <row r="26" spans="1:11" ht="26.25" customHeight="1">
      <c r="A26" s="38">
        <v>16</v>
      </c>
      <c r="B26" s="38">
        <v>804</v>
      </c>
      <c r="C26" s="27" t="s">
        <v>88</v>
      </c>
      <c r="D26" s="38">
        <v>834</v>
      </c>
      <c r="E26" s="43" t="s">
        <v>53</v>
      </c>
      <c r="F26" s="48">
        <v>8100000000</v>
      </c>
      <c r="G26" s="43"/>
      <c r="H26" s="177">
        <f t="shared" si="2"/>
        <v>2190271.4</v>
      </c>
      <c r="I26" s="176">
        <f t="shared" si="2"/>
        <v>2477953.12</v>
      </c>
      <c r="J26" s="176">
        <f t="shared" si="2"/>
        <v>2460491.4</v>
      </c>
      <c r="K26" s="176">
        <f t="shared" si="0"/>
        <v>99.29531677338592</v>
      </c>
    </row>
    <row r="27" spans="1:11" ht="26.25" customHeight="1">
      <c r="A27" s="38">
        <v>17</v>
      </c>
      <c r="B27" s="38">
        <v>804</v>
      </c>
      <c r="C27" s="27" t="s">
        <v>104</v>
      </c>
      <c r="D27" s="38">
        <v>834</v>
      </c>
      <c r="E27" s="43" t="s">
        <v>53</v>
      </c>
      <c r="F27" s="48">
        <v>8110000000</v>
      </c>
      <c r="G27" s="43"/>
      <c r="H27" s="177">
        <f>H28+H31+H34+H37+H39+H41</f>
        <v>2190271.4</v>
      </c>
      <c r="I27" s="176">
        <f>L37</f>
        <v>2477953.12</v>
      </c>
      <c r="J27" s="176">
        <v>2460491.4</v>
      </c>
      <c r="K27" s="176">
        <f t="shared" si="0"/>
        <v>99.29531677338592</v>
      </c>
    </row>
    <row r="28" spans="1:11" ht="80.25" customHeight="1">
      <c r="A28" s="162">
        <v>18</v>
      </c>
      <c r="B28" s="162"/>
      <c r="C28" s="160" t="s">
        <v>273</v>
      </c>
      <c r="D28" s="162">
        <v>834</v>
      </c>
      <c r="E28" s="161" t="s">
        <v>53</v>
      </c>
      <c r="F28" s="159">
        <v>8110010350</v>
      </c>
      <c r="G28" s="161"/>
      <c r="H28" s="177">
        <f>H29</f>
        <v>0</v>
      </c>
      <c r="I28" s="176">
        <f>I29</f>
        <v>8071.94</v>
      </c>
      <c r="J28" s="176">
        <f aca="true" t="shared" si="3" ref="J28:J38">I28</f>
        <v>8071.94</v>
      </c>
      <c r="K28" s="176">
        <f t="shared" si="0"/>
        <v>100</v>
      </c>
    </row>
    <row r="29" spans="1:11" ht="54.75" customHeight="1">
      <c r="A29" s="162">
        <v>19</v>
      </c>
      <c r="B29" s="162"/>
      <c r="C29" s="160" t="s">
        <v>86</v>
      </c>
      <c r="D29" s="162">
        <v>834</v>
      </c>
      <c r="E29" s="161" t="s">
        <v>53</v>
      </c>
      <c r="F29" s="159">
        <v>8110010350</v>
      </c>
      <c r="G29" s="161" t="s">
        <v>247</v>
      </c>
      <c r="H29" s="177">
        <f>H30</f>
        <v>0</v>
      </c>
      <c r="I29" s="176">
        <f>I30</f>
        <v>8071.94</v>
      </c>
      <c r="J29" s="176">
        <f t="shared" si="3"/>
        <v>8071.94</v>
      </c>
      <c r="K29" s="176">
        <f t="shared" si="0"/>
        <v>100</v>
      </c>
    </row>
    <row r="30" spans="1:11" ht="26.25" customHeight="1">
      <c r="A30" s="162">
        <v>20</v>
      </c>
      <c r="B30" s="162"/>
      <c r="C30" s="160" t="s">
        <v>87</v>
      </c>
      <c r="D30" s="162">
        <v>834</v>
      </c>
      <c r="E30" s="161" t="s">
        <v>53</v>
      </c>
      <c r="F30" s="159">
        <v>8110010350</v>
      </c>
      <c r="G30" s="161" t="s">
        <v>248</v>
      </c>
      <c r="H30" s="177">
        <v>0</v>
      </c>
      <c r="I30" s="176">
        <v>8071.94</v>
      </c>
      <c r="J30" s="176">
        <f t="shared" si="3"/>
        <v>8071.94</v>
      </c>
      <c r="K30" s="176">
        <f t="shared" si="0"/>
        <v>100</v>
      </c>
    </row>
    <row r="31" spans="1:11" ht="26.25" customHeight="1">
      <c r="A31" s="144">
        <v>21</v>
      </c>
      <c r="B31" s="144"/>
      <c r="C31" s="153" t="s">
        <v>249</v>
      </c>
      <c r="D31" s="144">
        <v>834</v>
      </c>
      <c r="E31" s="143" t="s">
        <v>53</v>
      </c>
      <c r="F31" s="141">
        <v>8110010360</v>
      </c>
      <c r="G31" s="143"/>
      <c r="H31" s="177">
        <f>H32</f>
        <v>0</v>
      </c>
      <c r="I31" s="176">
        <f>I32</f>
        <v>103867.1</v>
      </c>
      <c r="J31" s="176">
        <f t="shared" si="3"/>
        <v>103867.1</v>
      </c>
      <c r="K31" s="176">
        <f t="shared" si="0"/>
        <v>100</v>
      </c>
    </row>
    <row r="32" spans="1:11" ht="26.25" customHeight="1">
      <c r="A32" s="144">
        <v>22</v>
      </c>
      <c r="B32" s="144"/>
      <c r="C32" s="153" t="s">
        <v>3</v>
      </c>
      <c r="D32" s="144">
        <v>834</v>
      </c>
      <c r="E32" s="143" t="s">
        <v>53</v>
      </c>
      <c r="F32" s="141">
        <v>8110010360</v>
      </c>
      <c r="G32" s="143" t="s">
        <v>247</v>
      </c>
      <c r="H32" s="177">
        <f>H33</f>
        <v>0</v>
      </c>
      <c r="I32" s="176">
        <f>I33</f>
        <v>103867.1</v>
      </c>
      <c r="J32" s="176">
        <f t="shared" si="3"/>
        <v>103867.1</v>
      </c>
      <c r="K32" s="176">
        <f t="shared" si="0"/>
        <v>100</v>
      </c>
    </row>
    <row r="33" spans="1:11" ht="26.25" customHeight="1">
      <c r="A33" s="144">
        <v>23</v>
      </c>
      <c r="B33" s="144"/>
      <c r="C33" s="153" t="s">
        <v>29</v>
      </c>
      <c r="D33" s="144">
        <v>834</v>
      </c>
      <c r="E33" s="143" t="s">
        <v>53</v>
      </c>
      <c r="F33" s="141">
        <v>8110010360</v>
      </c>
      <c r="G33" s="143" t="s">
        <v>248</v>
      </c>
      <c r="H33" s="177">
        <v>0</v>
      </c>
      <c r="I33" s="176">
        <v>103867.1</v>
      </c>
      <c r="J33" s="176">
        <f t="shared" si="3"/>
        <v>103867.1</v>
      </c>
      <c r="K33" s="176">
        <f t="shared" si="0"/>
        <v>100</v>
      </c>
    </row>
    <row r="34" spans="1:11" ht="75" customHeight="1">
      <c r="A34" s="144">
        <v>24</v>
      </c>
      <c r="B34" s="144"/>
      <c r="C34" s="153" t="s">
        <v>250</v>
      </c>
      <c r="D34" s="144">
        <v>834</v>
      </c>
      <c r="E34" s="143" t="s">
        <v>53</v>
      </c>
      <c r="F34" s="141">
        <v>8110010490</v>
      </c>
      <c r="G34" s="143"/>
      <c r="H34" s="177">
        <f>H35</f>
        <v>0</v>
      </c>
      <c r="I34" s="176">
        <f>I35</f>
        <v>71183</v>
      </c>
      <c r="J34" s="176">
        <f t="shared" si="3"/>
        <v>71183</v>
      </c>
      <c r="K34" s="176">
        <f t="shared" si="0"/>
        <v>100</v>
      </c>
    </row>
    <row r="35" spans="1:11" ht="64.5" customHeight="1">
      <c r="A35" s="144">
        <v>25</v>
      </c>
      <c r="B35" s="144"/>
      <c r="C35" s="153" t="s">
        <v>3</v>
      </c>
      <c r="D35" s="144">
        <v>834</v>
      </c>
      <c r="E35" s="143" t="s">
        <v>53</v>
      </c>
      <c r="F35" s="141">
        <v>8110010490</v>
      </c>
      <c r="G35" s="143" t="s">
        <v>247</v>
      </c>
      <c r="H35" s="177">
        <f>H36</f>
        <v>0</v>
      </c>
      <c r="I35" s="176">
        <f>I36</f>
        <v>71183</v>
      </c>
      <c r="J35" s="176">
        <f t="shared" si="3"/>
        <v>71183</v>
      </c>
      <c r="K35" s="176">
        <f t="shared" si="0"/>
        <v>100</v>
      </c>
    </row>
    <row r="36" spans="1:11" ht="26.25" customHeight="1">
      <c r="A36" s="144">
        <v>26</v>
      </c>
      <c r="B36" s="144"/>
      <c r="C36" s="153" t="s">
        <v>29</v>
      </c>
      <c r="D36" s="144">
        <v>834</v>
      </c>
      <c r="E36" s="143" t="s">
        <v>53</v>
      </c>
      <c r="F36" s="141">
        <v>8110010490</v>
      </c>
      <c r="G36" s="143" t="s">
        <v>248</v>
      </c>
      <c r="H36" s="177">
        <v>0</v>
      </c>
      <c r="I36" s="176">
        <v>71183</v>
      </c>
      <c r="J36" s="176">
        <f t="shared" si="3"/>
        <v>71183</v>
      </c>
      <c r="K36" s="176">
        <f t="shared" si="0"/>
        <v>100</v>
      </c>
    </row>
    <row r="37" spans="1:12" ht="52.5" customHeight="1">
      <c r="A37" s="38">
        <v>27</v>
      </c>
      <c r="B37" s="38">
        <v>804</v>
      </c>
      <c r="C37" s="27" t="s">
        <v>89</v>
      </c>
      <c r="D37" s="38">
        <v>834</v>
      </c>
      <c r="E37" s="43" t="s">
        <v>53</v>
      </c>
      <c r="F37" s="48">
        <v>8110080210</v>
      </c>
      <c r="G37" s="36">
        <v>100</v>
      </c>
      <c r="H37" s="177">
        <f>H38</f>
        <v>1956708.5</v>
      </c>
      <c r="I37" s="176">
        <f>I38</f>
        <v>1902725.19</v>
      </c>
      <c r="J37" s="176">
        <f t="shared" si="3"/>
        <v>1902725.19</v>
      </c>
      <c r="K37" s="176">
        <f t="shared" si="0"/>
        <v>100</v>
      </c>
      <c r="L37" s="47">
        <f>I28+I31+I34+I37+I39+I41</f>
        <v>2477953.12</v>
      </c>
    </row>
    <row r="38" spans="1:11" ht="26.25" customHeight="1">
      <c r="A38" s="38">
        <v>28</v>
      </c>
      <c r="B38" s="49">
        <v>804</v>
      </c>
      <c r="C38" s="50" t="s">
        <v>87</v>
      </c>
      <c r="D38" s="49">
        <v>834</v>
      </c>
      <c r="E38" s="51" t="s">
        <v>53</v>
      </c>
      <c r="F38" s="52">
        <v>8110080210</v>
      </c>
      <c r="G38" s="53">
        <v>120</v>
      </c>
      <c r="H38" s="177">
        <v>1956708.5</v>
      </c>
      <c r="I38" s="176">
        <v>1902725.19</v>
      </c>
      <c r="J38" s="176">
        <f t="shared" si="3"/>
        <v>1902725.19</v>
      </c>
      <c r="K38" s="176">
        <f t="shared" si="0"/>
        <v>100</v>
      </c>
    </row>
    <row r="39" spans="1:11" ht="26.25" customHeight="1">
      <c r="A39" s="38">
        <v>29</v>
      </c>
      <c r="B39" s="49">
        <v>804</v>
      </c>
      <c r="C39" s="79" t="s">
        <v>90</v>
      </c>
      <c r="D39" s="49">
        <v>834</v>
      </c>
      <c r="E39" s="51" t="s">
        <v>53</v>
      </c>
      <c r="F39" s="52">
        <v>8110080210</v>
      </c>
      <c r="G39" s="53">
        <v>200</v>
      </c>
      <c r="H39" s="179">
        <f>H40</f>
        <v>230628.9</v>
      </c>
      <c r="I39" s="176">
        <f>I40</f>
        <v>385171.89</v>
      </c>
      <c r="J39" s="176">
        <f>J40</f>
        <v>367710.17</v>
      </c>
      <c r="K39" s="176">
        <f t="shared" si="0"/>
        <v>95.46651236672541</v>
      </c>
    </row>
    <row r="40" spans="1:11" ht="26.25" customHeight="1">
      <c r="A40" s="38">
        <v>30</v>
      </c>
      <c r="B40" s="49">
        <v>804</v>
      </c>
      <c r="C40" s="79" t="s">
        <v>91</v>
      </c>
      <c r="D40" s="49">
        <v>834</v>
      </c>
      <c r="E40" s="51" t="s">
        <v>53</v>
      </c>
      <c r="F40" s="52">
        <v>8110080210</v>
      </c>
      <c r="G40" s="53">
        <v>240</v>
      </c>
      <c r="H40" s="179">
        <v>230628.9</v>
      </c>
      <c r="I40" s="176">
        <v>385171.89</v>
      </c>
      <c r="J40" s="176">
        <v>367710.17</v>
      </c>
      <c r="K40" s="176">
        <f t="shared" si="0"/>
        <v>95.46651236672541</v>
      </c>
    </row>
    <row r="41" spans="1:11" ht="26.25" customHeight="1">
      <c r="A41" s="38">
        <v>31</v>
      </c>
      <c r="B41" s="49">
        <v>804</v>
      </c>
      <c r="C41" s="72" t="s">
        <v>93</v>
      </c>
      <c r="D41" s="49">
        <v>834</v>
      </c>
      <c r="E41" s="51" t="s">
        <v>53</v>
      </c>
      <c r="F41" s="52">
        <v>8110080210</v>
      </c>
      <c r="G41" s="53">
        <v>800</v>
      </c>
      <c r="H41" s="179">
        <f aca="true" t="shared" si="4" ref="H41:J42">H42</f>
        <v>2934</v>
      </c>
      <c r="I41" s="176">
        <f t="shared" si="4"/>
        <v>6934</v>
      </c>
      <c r="J41" s="176">
        <f t="shared" si="4"/>
        <v>6934</v>
      </c>
      <c r="K41" s="176">
        <f t="shared" si="0"/>
        <v>100</v>
      </c>
    </row>
    <row r="42" spans="1:11" ht="26.25" customHeight="1">
      <c r="A42" s="38">
        <v>32</v>
      </c>
      <c r="B42" s="49">
        <v>804</v>
      </c>
      <c r="C42" s="72" t="s">
        <v>0</v>
      </c>
      <c r="D42" s="49">
        <v>834</v>
      </c>
      <c r="E42" s="51" t="s">
        <v>53</v>
      </c>
      <c r="F42" s="52">
        <v>8110080210</v>
      </c>
      <c r="G42" s="53">
        <v>850</v>
      </c>
      <c r="H42" s="179">
        <f t="shared" si="4"/>
        <v>2934</v>
      </c>
      <c r="I42" s="176">
        <f t="shared" si="4"/>
        <v>6934</v>
      </c>
      <c r="J42" s="176">
        <f t="shared" si="4"/>
        <v>6934</v>
      </c>
      <c r="K42" s="176">
        <f t="shared" si="0"/>
        <v>100</v>
      </c>
    </row>
    <row r="43" spans="1:11" ht="26.25" customHeight="1">
      <c r="A43" s="70">
        <v>33</v>
      </c>
      <c r="B43" s="49"/>
      <c r="C43" s="116" t="s">
        <v>137</v>
      </c>
      <c r="D43" s="49">
        <v>834</v>
      </c>
      <c r="E43" s="51" t="s">
        <v>53</v>
      </c>
      <c r="F43" s="52">
        <v>8110080210</v>
      </c>
      <c r="G43" s="53">
        <v>853</v>
      </c>
      <c r="H43" s="179">
        <v>2934</v>
      </c>
      <c r="I43" s="176">
        <v>6934</v>
      </c>
      <c r="J43" s="176">
        <f>I43</f>
        <v>6934</v>
      </c>
      <c r="K43" s="176">
        <f t="shared" si="0"/>
        <v>100</v>
      </c>
    </row>
    <row r="44" spans="1:11" ht="26.25" customHeight="1">
      <c r="A44" s="144">
        <v>34</v>
      </c>
      <c r="B44" s="49"/>
      <c r="C44" s="145" t="s">
        <v>252</v>
      </c>
      <c r="D44" s="49">
        <v>834</v>
      </c>
      <c r="E44" s="51" t="s">
        <v>251</v>
      </c>
      <c r="F44" s="52">
        <v>8110080210</v>
      </c>
      <c r="G44" s="53"/>
      <c r="H44" s="179">
        <f aca="true" t="shared" si="5" ref="H44:J47">H45</f>
        <v>148346.5</v>
      </c>
      <c r="I44" s="176">
        <f t="shared" si="5"/>
        <v>148346.5</v>
      </c>
      <c r="J44" s="176">
        <f t="shared" si="5"/>
        <v>148346.5</v>
      </c>
      <c r="K44" s="176">
        <f t="shared" si="0"/>
        <v>100</v>
      </c>
    </row>
    <row r="45" spans="1:11" ht="26.25" customHeight="1">
      <c r="A45" s="144">
        <v>35</v>
      </c>
      <c r="B45" s="49"/>
      <c r="C45" s="145" t="s">
        <v>88</v>
      </c>
      <c r="D45" s="49">
        <v>834</v>
      </c>
      <c r="E45" s="51" t="s">
        <v>251</v>
      </c>
      <c r="F45" s="52">
        <v>8110080210</v>
      </c>
      <c r="G45" s="53"/>
      <c r="H45" s="179">
        <f t="shared" si="5"/>
        <v>148346.5</v>
      </c>
      <c r="I45" s="176">
        <f t="shared" si="5"/>
        <v>148346.5</v>
      </c>
      <c r="J45" s="176">
        <f t="shared" si="5"/>
        <v>148346.5</v>
      </c>
      <c r="K45" s="176">
        <f t="shared" si="0"/>
        <v>100</v>
      </c>
    </row>
    <row r="46" spans="1:11" ht="26.25" customHeight="1">
      <c r="A46" s="144">
        <v>36</v>
      </c>
      <c r="B46" s="49"/>
      <c r="C46" s="145" t="s">
        <v>104</v>
      </c>
      <c r="D46" s="49">
        <v>834</v>
      </c>
      <c r="E46" s="51" t="s">
        <v>251</v>
      </c>
      <c r="F46" s="52">
        <v>8110080210</v>
      </c>
      <c r="G46" s="53"/>
      <c r="H46" s="179">
        <f t="shared" si="5"/>
        <v>148346.5</v>
      </c>
      <c r="I46" s="176">
        <f t="shared" si="5"/>
        <v>148346.5</v>
      </c>
      <c r="J46" s="176">
        <f t="shared" si="5"/>
        <v>148346.5</v>
      </c>
      <c r="K46" s="176">
        <f t="shared" si="0"/>
        <v>100</v>
      </c>
    </row>
    <row r="47" spans="1:11" ht="45.75" customHeight="1">
      <c r="A47" s="144">
        <v>37</v>
      </c>
      <c r="B47" s="49"/>
      <c r="C47" s="145" t="s">
        <v>89</v>
      </c>
      <c r="D47" s="49">
        <v>834</v>
      </c>
      <c r="E47" s="51" t="s">
        <v>251</v>
      </c>
      <c r="F47" s="52">
        <v>8110080210</v>
      </c>
      <c r="G47" s="53"/>
      <c r="H47" s="179">
        <f t="shared" si="5"/>
        <v>148346.5</v>
      </c>
      <c r="I47" s="176">
        <f t="shared" si="5"/>
        <v>148346.5</v>
      </c>
      <c r="J47" s="176">
        <f t="shared" si="5"/>
        <v>148346.5</v>
      </c>
      <c r="K47" s="176">
        <f t="shared" si="0"/>
        <v>100</v>
      </c>
    </row>
    <row r="48" spans="1:11" ht="26.25" customHeight="1">
      <c r="A48" s="144">
        <v>38</v>
      </c>
      <c r="B48" s="49"/>
      <c r="C48" s="145" t="s">
        <v>93</v>
      </c>
      <c r="D48" s="49">
        <v>834</v>
      </c>
      <c r="E48" s="51" t="s">
        <v>251</v>
      </c>
      <c r="F48" s="52">
        <v>8110080210</v>
      </c>
      <c r="G48" s="53">
        <v>800</v>
      </c>
      <c r="H48" s="179">
        <f>H49</f>
        <v>148346.5</v>
      </c>
      <c r="I48" s="176">
        <f>I49</f>
        <v>148346.5</v>
      </c>
      <c r="J48" s="176">
        <f>I48</f>
        <v>148346.5</v>
      </c>
      <c r="K48" s="176">
        <f t="shared" si="0"/>
        <v>100</v>
      </c>
    </row>
    <row r="49" spans="1:11" ht="26.25" customHeight="1">
      <c r="A49" s="144">
        <v>39</v>
      </c>
      <c r="B49" s="49"/>
      <c r="C49" s="145" t="s">
        <v>253</v>
      </c>
      <c r="D49" s="49">
        <v>834</v>
      </c>
      <c r="E49" s="51" t="s">
        <v>251</v>
      </c>
      <c r="F49" s="52">
        <v>8110080210</v>
      </c>
      <c r="G49" s="53">
        <v>880</v>
      </c>
      <c r="H49" s="179">
        <v>148346.5</v>
      </c>
      <c r="I49" s="176">
        <v>148346.5</v>
      </c>
      <c r="J49" s="176">
        <f>I49</f>
        <v>148346.5</v>
      </c>
      <c r="K49" s="176">
        <f t="shared" si="0"/>
        <v>100</v>
      </c>
    </row>
    <row r="50" spans="1:11" ht="26.25" customHeight="1">
      <c r="A50" s="38">
        <v>40</v>
      </c>
      <c r="B50" s="38">
        <v>804</v>
      </c>
      <c r="C50" s="27" t="s">
        <v>41</v>
      </c>
      <c r="D50" s="38">
        <v>834</v>
      </c>
      <c r="E50" s="43" t="s">
        <v>54</v>
      </c>
      <c r="F50" s="48">
        <v>8110080210</v>
      </c>
      <c r="G50" s="36"/>
      <c r="H50" s="177">
        <f aca="true" t="shared" si="6" ref="H50:I54">H51</f>
        <v>1000</v>
      </c>
      <c r="I50" s="176">
        <f t="shared" si="6"/>
        <v>1000</v>
      </c>
      <c r="J50" s="176">
        <v>0</v>
      </c>
      <c r="K50" s="176">
        <f t="shared" si="0"/>
        <v>0</v>
      </c>
    </row>
    <row r="51" spans="1:11" ht="26.25" customHeight="1">
      <c r="A51" s="38">
        <v>41</v>
      </c>
      <c r="B51" s="38">
        <v>804</v>
      </c>
      <c r="C51" s="27" t="s">
        <v>88</v>
      </c>
      <c r="D51" s="38">
        <v>834</v>
      </c>
      <c r="E51" s="43" t="s">
        <v>54</v>
      </c>
      <c r="F51" s="48">
        <v>8100000000</v>
      </c>
      <c r="G51" s="36"/>
      <c r="H51" s="177">
        <f t="shared" si="6"/>
        <v>1000</v>
      </c>
      <c r="I51" s="176">
        <f t="shared" si="6"/>
        <v>1000</v>
      </c>
      <c r="J51" s="176">
        <v>0</v>
      </c>
      <c r="K51" s="176">
        <f t="shared" si="0"/>
        <v>0</v>
      </c>
    </row>
    <row r="52" spans="1:11" ht="26.25" customHeight="1">
      <c r="A52" s="38">
        <v>42</v>
      </c>
      <c r="B52" s="38">
        <v>804</v>
      </c>
      <c r="C52" s="27" t="s">
        <v>104</v>
      </c>
      <c r="D52" s="38">
        <v>834</v>
      </c>
      <c r="E52" s="43" t="s">
        <v>54</v>
      </c>
      <c r="F52" s="48">
        <v>8110000000</v>
      </c>
      <c r="G52" s="36"/>
      <c r="H52" s="177">
        <f t="shared" si="6"/>
        <v>1000</v>
      </c>
      <c r="I52" s="176">
        <f t="shared" si="6"/>
        <v>1000</v>
      </c>
      <c r="J52" s="176">
        <v>0</v>
      </c>
      <c r="K52" s="176">
        <f t="shared" si="0"/>
        <v>0</v>
      </c>
    </row>
    <row r="53" spans="1:11" ht="26.25" customHeight="1">
      <c r="A53" s="38">
        <v>43</v>
      </c>
      <c r="B53" s="38">
        <v>804</v>
      </c>
      <c r="C53" s="27" t="s">
        <v>105</v>
      </c>
      <c r="D53" s="38">
        <v>834</v>
      </c>
      <c r="E53" s="43" t="s">
        <v>54</v>
      </c>
      <c r="F53" s="48">
        <v>8110080050</v>
      </c>
      <c r="G53" s="43"/>
      <c r="H53" s="177">
        <f t="shared" si="6"/>
        <v>1000</v>
      </c>
      <c r="I53" s="176">
        <f t="shared" si="6"/>
        <v>1000</v>
      </c>
      <c r="J53" s="176">
        <v>0</v>
      </c>
      <c r="K53" s="176">
        <f t="shared" si="0"/>
        <v>0</v>
      </c>
    </row>
    <row r="54" spans="1:11" ht="26.25" customHeight="1">
      <c r="A54" s="38">
        <v>44</v>
      </c>
      <c r="B54" s="38">
        <v>804</v>
      </c>
      <c r="C54" s="27" t="s">
        <v>93</v>
      </c>
      <c r="D54" s="38">
        <v>834</v>
      </c>
      <c r="E54" s="43" t="s">
        <v>54</v>
      </c>
      <c r="F54" s="48">
        <v>8110080050</v>
      </c>
      <c r="G54" s="43" t="s">
        <v>92</v>
      </c>
      <c r="H54" s="177">
        <f t="shared" si="6"/>
        <v>1000</v>
      </c>
      <c r="I54" s="176">
        <f t="shared" si="6"/>
        <v>1000</v>
      </c>
      <c r="J54" s="176">
        <v>0</v>
      </c>
      <c r="K54" s="176">
        <f t="shared" si="0"/>
        <v>0</v>
      </c>
    </row>
    <row r="55" spans="1:11" ht="26.25" customHeight="1">
      <c r="A55" s="38">
        <v>45</v>
      </c>
      <c r="B55" s="38">
        <v>804</v>
      </c>
      <c r="C55" s="27" t="s">
        <v>95</v>
      </c>
      <c r="D55" s="38">
        <v>834</v>
      </c>
      <c r="E55" s="43" t="s">
        <v>54</v>
      </c>
      <c r="F55" s="48">
        <v>8110080050</v>
      </c>
      <c r="G55" s="43" t="s">
        <v>94</v>
      </c>
      <c r="H55" s="177">
        <v>1000</v>
      </c>
      <c r="I55" s="176">
        <v>1000</v>
      </c>
      <c r="J55" s="176">
        <v>0</v>
      </c>
      <c r="K55" s="176">
        <f t="shared" si="0"/>
        <v>0</v>
      </c>
    </row>
    <row r="56" spans="1:11" ht="26.25" customHeight="1">
      <c r="A56" s="38">
        <v>46</v>
      </c>
      <c r="B56" s="38">
        <v>804</v>
      </c>
      <c r="C56" s="55" t="s">
        <v>49</v>
      </c>
      <c r="D56" s="38">
        <v>834</v>
      </c>
      <c r="E56" s="43" t="s">
        <v>55</v>
      </c>
      <c r="F56" s="48"/>
      <c r="G56" s="36"/>
      <c r="H56" s="178">
        <f>H61+H64+H66+H70+H71+H67</f>
        <v>337849</v>
      </c>
      <c r="I56" s="176">
        <f>I57+I67+I71</f>
        <v>349432.01</v>
      </c>
      <c r="J56" s="176">
        <v>348291.01</v>
      </c>
      <c r="K56" s="176">
        <f t="shared" si="0"/>
        <v>99.67347009794551</v>
      </c>
    </row>
    <row r="57" spans="1:11" ht="44.25" customHeight="1">
      <c r="A57" s="132">
        <v>47</v>
      </c>
      <c r="B57" s="132"/>
      <c r="C57" s="130" t="s">
        <v>106</v>
      </c>
      <c r="D57" s="132">
        <v>834</v>
      </c>
      <c r="E57" s="131" t="s">
        <v>55</v>
      </c>
      <c r="F57" s="129">
        <v>100000000</v>
      </c>
      <c r="G57" s="128"/>
      <c r="H57" s="177">
        <f>H58</f>
        <v>335779</v>
      </c>
      <c r="I57" s="176">
        <f>I58</f>
        <v>336941.01</v>
      </c>
      <c r="J57" s="176">
        <f>I57</f>
        <v>336941.01</v>
      </c>
      <c r="K57" s="176">
        <f t="shared" si="0"/>
        <v>100</v>
      </c>
    </row>
    <row r="58" spans="1:11" ht="26.25" customHeight="1">
      <c r="A58" s="132">
        <v>48</v>
      </c>
      <c r="B58" s="132"/>
      <c r="C58" s="130" t="s">
        <v>206</v>
      </c>
      <c r="D58" s="132">
        <v>834</v>
      </c>
      <c r="E58" s="131" t="s">
        <v>55</v>
      </c>
      <c r="F58" s="129">
        <v>110000000</v>
      </c>
      <c r="G58" s="128"/>
      <c r="H58" s="177">
        <f>H59+H62</f>
        <v>335779</v>
      </c>
      <c r="I58" s="176">
        <f>I59+I62</f>
        <v>336941.01</v>
      </c>
      <c r="J58" s="176">
        <f>I58</f>
        <v>336941.01</v>
      </c>
      <c r="K58" s="176">
        <f t="shared" si="0"/>
        <v>100</v>
      </c>
    </row>
    <row r="59" spans="1:11" ht="78.75" customHeight="1">
      <c r="A59" s="144">
        <v>49</v>
      </c>
      <c r="B59" s="144"/>
      <c r="C59" s="153" t="s">
        <v>254</v>
      </c>
      <c r="D59" s="144">
        <v>834</v>
      </c>
      <c r="E59" s="143" t="s">
        <v>55</v>
      </c>
      <c r="F59" s="141">
        <v>110010490</v>
      </c>
      <c r="G59" s="146"/>
      <c r="H59" s="177">
        <f>H60</f>
        <v>0</v>
      </c>
      <c r="I59" s="176">
        <f>I60</f>
        <v>21249</v>
      </c>
      <c r="J59" s="176">
        <f>J60</f>
        <v>21249</v>
      </c>
      <c r="K59" s="176">
        <f t="shared" si="0"/>
        <v>100</v>
      </c>
    </row>
    <row r="60" spans="1:11" ht="58.5" customHeight="1">
      <c r="A60" s="144">
        <v>50</v>
      </c>
      <c r="B60" s="144"/>
      <c r="C60" s="153" t="s">
        <v>3</v>
      </c>
      <c r="D60" s="144">
        <v>834</v>
      </c>
      <c r="E60" s="143" t="s">
        <v>55</v>
      </c>
      <c r="F60" s="141">
        <v>110010490</v>
      </c>
      <c r="G60" s="146">
        <v>100</v>
      </c>
      <c r="H60" s="177">
        <v>0</v>
      </c>
      <c r="I60" s="176">
        <f>I61</f>
        <v>21249</v>
      </c>
      <c r="J60" s="176">
        <f>J61</f>
        <v>21249</v>
      </c>
      <c r="K60" s="176">
        <f t="shared" si="0"/>
        <v>100</v>
      </c>
    </row>
    <row r="61" spans="1:11" ht="26.25" customHeight="1">
      <c r="A61" s="144">
        <v>51</v>
      </c>
      <c r="B61" s="144"/>
      <c r="C61" s="153" t="s">
        <v>29</v>
      </c>
      <c r="D61" s="144">
        <v>834</v>
      </c>
      <c r="E61" s="143" t="s">
        <v>55</v>
      </c>
      <c r="F61" s="141">
        <v>110010490</v>
      </c>
      <c r="G61" s="146">
        <v>120</v>
      </c>
      <c r="H61" s="177">
        <v>0</v>
      </c>
      <c r="I61" s="176">
        <v>21249</v>
      </c>
      <c r="J61" s="176">
        <f>I61</f>
        <v>21249</v>
      </c>
      <c r="K61" s="176">
        <f t="shared" si="0"/>
        <v>100</v>
      </c>
    </row>
    <row r="62" spans="1:11" ht="77.25" customHeight="1">
      <c r="A62" s="132">
        <v>52</v>
      </c>
      <c r="B62" s="132"/>
      <c r="C62" s="130" t="s">
        <v>207</v>
      </c>
      <c r="D62" s="132">
        <v>834</v>
      </c>
      <c r="E62" s="131" t="s">
        <v>55</v>
      </c>
      <c r="F62" s="129">
        <v>110083090</v>
      </c>
      <c r="G62" s="128"/>
      <c r="H62" s="177">
        <f>H63+H65</f>
        <v>335779</v>
      </c>
      <c r="I62" s="176">
        <f>I63+I65</f>
        <v>315692.01</v>
      </c>
      <c r="J62" s="176">
        <f>I62</f>
        <v>315692.01</v>
      </c>
      <c r="K62" s="176">
        <f t="shared" si="0"/>
        <v>100</v>
      </c>
    </row>
    <row r="63" spans="1:11" ht="62.25" customHeight="1">
      <c r="A63" s="132">
        <v>53</v>
      </c>
      <c r="B63" s="132"/>
      <c r="C63" s="130" t="s">
        <v>86</v>
      </c>
      <c r="D63" s="132">
        <v>834</v>
      </c>
      <c r="E63" s="131" t="s">
        <v>55</v>
      </c>
      <c r="F63" s="129">
        <v>110083090</v>
      </c>
      <c r="G63" s="128">
        <v>100</v>
      </c>
      <c r="H63" s="177">
        <f>H64</f>
        <v>333779</v>
      </c>
      <c r="I63" s="176">
        <f>I64</f>
        <v>312530</v>
      </c>
      <c r="J63" s="176">
        <f>J64</f>
        <v>312530</v>
      </c>
      <c r="K63" s="176">
        <f t="shared" si="0"/>
        <v>100</v>
      </c>
    </row>
    <row r="64" spans="1:11" ht="26.25" customHeight="1">
      <c r="A64" s="132">
        <v>54</v>
      </c>
      <c r="B64" s="132"/>
      <c r="C64" s="130" t="s">
        <v>87</v>
      </c>
      <c r="D64" s="132">
        <v>834</v>
      </c>
      <c r="E64" s="131" t="s">
        <v>55</v>
      </c>
      <c r="F64" s="129">
        <v>110083090</v>
      </c>
      <c r="G64" s="128">
        <v>120</v>
      </c>
      <c r="H64" s="177">
        <v>333779</v>
      </c>
      <c r="I64" s="176">
        <v>312530</v>
      </c>
      <c r="J64" s="176">
        <f>I64</f>
        <v>312530</v>
      </c>
      <c r="K64" s="176">
        <f t="shared" si="0"/>
        <v>100</v>
      </c>
    </row>
    <row r="65" spans="1:11" ht="26.25" customHeight="1">
      <c r="A65" s="138">
        <v>55</v>
      </c>
      <c r="B65" s="138"/>
      <c r="C65" s="136" t="s">
        <v>141</v>
      </c>
      <c r="D65" s="138">
        <v>834</v>
      </c>
      <c r="E65" s="137" t="s">
        <v>55</v>
      </c>
      <c r="F65" s="135">
        <v>110083090</v>
      </c>
      <c r="G65" s="134">
        <v>200</v>
      </c>
      <c r="H65" s="177">
        <f>H66</f>
        <v>2000</v>
      </c>
      <c r="I65" s="176">
        <f>I66</f>
        <v>3162.01</v>
      </c>
      <c r="J65" s="176">
        <f>J66</f>
        <v>3162.01</v>
      </c>
      <c r="K65" s="176">
        <f t="shared" si="0"/>
        <v>100</v>
      </c>
    </row>
    <row r="66" spans="1:11" ht="26.25" customHeight="1">
      <c r="A66" s="138">
        <v>56</v>
      </c>
      <c r="B66" s="138"/>
      <c r="C66" s="136" t="s">
        <v>91</v>
      </c>
      <c r="D66" s="138">
        <v>834</v>
      </c>
      <c r="E66" s="137" t="s">
        <v>55</v>
      </c>
      <c r="F66" s="135">
        <v>110083090</v>
      </c>
      <c r="G66" s="134">
        <v>240</v>
      </c>
      <c r="H66" s="177">
        <v>2000</v>
      </c>
      <c r="I66" s="176">
        <v>3162.01</v>
      </c>
      <c r="J66" s="176">
        <f>I66</f>
        <v>3162.01</v>
      </c>
      <c r="K66" s="176">
        <f t="shared" si="0"/>
        <v>100</v>
      </c>
    </row>
    <row r="67" spans="1:11" ht="26.25" customHeight="1">
      <c r="A67" s="38">
        <v>57</v>
      </c>
      <c r="B67" s="38"/>
      <c r="C67" s="136" t="s">
        <v>88</v>
      </c>
      <c r="D67" s="38">
        <v>834</v>
      </c>
      <c r="E67" s="43" t="s">
        <v>55</v>
      </c>
      <c r="F67" s="48">
        <v>8100000000</v>
      </c>
      <c r="G67" s="36"/>
      <c r="H67" s="177">
        <f aca="true" t="shared" si="7" ref="H67:I69">H68</f>
        <v>1035</v>
      </c>
      <c r="I67" s="176">
        <f t="shared" si="7"/>
        <v>1141</v>
      </c>
      <c r="J67" s="176">
        <v>0</v>
      </c>
      <c r="K67" s="176">
        <f t="shared" si="0"/>
        <v>0</v>
      </c>
    </row>
    <row r="68" spans="1:11" ht="26.25" customHeight="1">
      <c r="A68" s="38">
        <v>58</v>
      </c>
      <c r="B68" s="38"/>
      <c r="C68" s="136" t="s">
        <v>104</v>
      </c>
      <c r="D68" s="38">
        <v>834</v>
      </c>
      <c r="E68" s="43" t="s">
        <v>55</v>
      </c>
      <c r="F68" s="48">
        <v>8110000000</v>
      </c>
      <c r="G68" s="36"/>
      <c r="H68" s="177">
        <f t="shared" si="7"/>
        <v>1035</v>
      </c>
      <c r="I68" s="176">
        <f t="shared" si="7"/>
        <v>1141</v>
      </c>
      <c r="J68" s="176">
        <v>0</v>
      </c>
      <c r="K68" s="176">
        <f t="shared" si="0"/>
        <v>0</v>
      </c>
    </row>
    <row r="69" spans="1:11" ht="26.25" customHeight="1">
      <c r="A69" s="54" t="s">
        <v>277</v>
      </c>
      <c r="B69" s="54" t="s">
        <v>67</v>
      </c>
      <c r="C69" s="160" t="s">
        <v>90</v>
      </c>
      <c r="D69" s="54" t="s">
        <v>98</v>
      </c>
      <c r="E69" s="43" t="s">
        <v>55</v>
      </c>
      <c r="F69" s="48">
        <v>8110075140</v>
      </c>
      <c r="G69" s="43" t="s">
        <v>97</v>
      </c>
      <c r="H69" s="177">
        <f t="shared" si="7"/>
        <v>1035</v>
      </c>
      <c r="I69" s="176">
        <f t="shared" si="7"/>
        <v>1141</v>
      </c>
      <c r="J69" s="176">
        <v>0</v>
      </c>
      <c r="K69" s="176">
        <f t="shared" si="0"/>
        <v>0</v>
      </c>
    </row>
    <row r="70" spans="1:11" ht="26.25" customHeight="1">
      <c r="A70" s="54" t="s">
        <v>278</v>
      </c>
      <c r="B70" s="54" t="s">
        <v>67</v>
      </c>
      <c r="C70" s="160" t="s">
        <v>91</v>
      </c>
      <c r="D70" s="54" t="s">
        <v>98</v>
      </c>
      <c r="E70" s="43" t="s">
        <v>55</v>
      </c>
      <c r="F70" s="48">
        <v>8110075140</v>
      </c>
      <c r="G70" s="43" t="s">
        <v>79</v>
      </c>
      <c r="H70" s="177">
        <v>1035</v>
      </c>
      <c r="I70" s="176">
        <v>1141</v>
      </c>
      <c r="J70" s="176">
        <v>0</v>
      </c>
      <c r="K70" s="176">
        <f t="shared" si="0"/>
        <v>0</v>
      </c>
    </row>
    <row r="71" spans="1:11" ht="26.25" customHeight="1">
      <c r="A71" s="54" t="s">
        <v>279</v>
      </c>
      <c r="B71" s="54"/>
      <c r="C71" s="160" t="s">
        <v>275</v>
      </c>
      <c r="D71" s="54" t="s">
        <v>98</v>
      </c>
      <c r="E71" s="161" t="s">
        <v>55</v>
      </c>
      <c r="F71" s="159" t="s">
        <v>274</v>
      </c>
      <c r="G71" s="161"/>
      <c r="H71" s="177">
        <f aca="true" t="shared" si="8" ref="H71:J72">H72</f>
        <v>0</v>
      </c>
      <c r="I71" s="176">
        <f t="shared" si="8"/>
        <v>11350</v>
      </c>
      <c r="J71" s="176">
        <f t="shared" si="8"/>
        <v>11350</v>
      </c>
      <c r="K71" s="176">
        <f t="shared" si="0"/>
        <v>100</v>
      </c>
    </row>
    <row r="72" spans="1:11" ht="26.25" customHeight="1">
      <c r="A72" s="54" t="s">
        <v>280</v>
      </c>
      <c r="B72" s="54"/>
      <c r="C72" s="160" t="s">
        <v>90</v>
      </c>
      <c r="D72" s="54" t="s">
        <v>98</v>
      </c>
      <c r="E72" s="161" t="s">
        <v>55</v>
      </c>
      <c r="F72" s="159" t="s">
        <v>274</v>
      </c>
      <c r="G72" s="161" t="s">
        <v>97</v>
      </c>
      <c r="H72" s="177">
        <f t="shared" si="8"/>
        <v>0</v>
      </c>
      <c r="I72" s="176">
        <f t="shared" si="8"/>
        <v>11350</v>
      </c>
      <c r="J72" s="176">
        <f t="shared" si="8"/>
        <v>11350</v>
      </c>
      <c r="K72" s="176">
        <f t="shared" si="0"/>
        <v>100</v>
      </c>
    </row>
    <row r="73" spans="1:11" ht="26.25" customHeight="1">
      <c r="A73" s="54" t="s">
        <v>281</v>
      </c>
      <c r="B73" s="54"/>
      <c r="C73" s="160" t="s">
        <v>91</v>
      </c>
      <c r="D73" s="54" t="s">
        <v>98</v>
      </c>
      <c r="E73" s="161" t="s">
        <v>55</v>
      </c>
      <c r="F73" s="159" t="s">
        <v>274</v>
      </c>
      <c r="G73" s="161" t="s">
        <v>79</v>
      </c>
      <c r="H73" s="177">
        <v>0</v>
      </c>
      <c r="I73" s="176">
        <v>11350</v>
      </c>
      <c r="J73" s="176">
        <v>11350</v>
      </c>
      <c r="K73" s="176">
        <f t="shared" si="0"/>
        <v>100</v>
      </c>
    </row>
    <row r="74" spans="1:11" ht="26.25" customHeight="1">
      <c r="A74" s="38">
        <v>64</v>
      </c>
      <c r="B74" s="38">
        <v>804</v>
      </c>
      <c r="C74" s="40" t="s">
        <v>42</v>
      </c>
      <c r="D74" s="39">
        <v>834</v>
      </c>
      <c r="E74" s="73" t="s">
        <v>56</v>
      </c>
      <c r="F74" s="74"/>
      <c r="G74" s="62"/>
      <c r="H74" s="177">
        <f aca="true" t="shared" si="9" ref="H74:J77">H75</f>
        <v>41417</v>
      </c>
      <c r="I74" s="176">
        <f t="shared" si="9"/>
        <v>49750</v>
      </c>
      <c r="J74" s="176">
        <f t="shared" si="9"/>
        <v>49750</v>
      </c>
      <c r="K74" s="176">
        <f t="shared" si="0"/>
        <v>100</v>
      </c>
    </row>
    <row r="75" spans="1:11" ht="26.25" customHeight="1">
      <c r="A75" s="38">
        <v>65</v>
      </c>
      <c r="B75" s="38">
        <v>804</v>
      </c>
      <c r="C75" s="27" t="s">
        <v>43</v>
      </c>
      <c r="D75" s="38">
        <v>834</v>
      </c>
      <c r="E75" s="43" t="s">
        <v>57</v>
      </c>
      <c r="F75" s="56"/>
      <c r="G75" s="36"/>
      <c r="H75" s="177">
        <f t="shared" si="9"/>
        <v>41417</v>
      </c>
      <c r="I75" s="176">
        <f t="shared" si="9"/>
        <v>49750</v>
      </c>
      <c r="J75" s="176">
        <f t="shared" si="9"/>
        <v>49750</v>
      </c>
      <c r="K75" s="176">
        <f t="shared" si="0"/>
        <v>100</v>
      </c>
    </row>
    <row r="76" spans="1:11" ht="26.25" customHeight="1">
      <c r="A76" s="38">
        <v>66</v>
      </c>
      <c r="B76" s="38">
        <v>804</v>
      </c>
      <c r="C76" s="112" t="s">
        <v>88</v>
      </c>
      <c r="D76" s="38">
        <v>834</v>
      </c>
      <c r="E76" s="43" t="s">
        <v>57</v>
      </c>
      <c r="F76" s="48">
        <v>8100000000</v>
      </c>
      <c r="G76" s="36"/>
      <c r="H76" s="177">
        <f t="shared" si="9"/>
        <v>41417</v>
      </c>
      <c r="I76" s="176">
        <f t="shared" si="9"/>
        <v>49750</v>
      </c>
      <c r="J76" s="176">
        <f t="shared" si="9"/>
        <v>49750</v>
      </c>
      <c r="K76" s="176">
        <f aca="true" t="shared" si="10" ref="K76:K139">J76/I76*100</f>
        <v>100</v>
      </c>
    </row>
    <row r="77" spans="1:11" ht="26.25" customHeight="1">
      <c r="A77" s="38">
        <v>67</v>
      </c>
      <c r="B77" s="38">
        <v>804</v>
      </c>
      <c r="C77" s="27" t="s">
        <v>104</v>
      </c>
      <c r="D77" s="38">
        <v>834</v>
      </c>
      <c r="E77" s="43" t="s">
        <v>57</v>
      </c>
      <c r="F77" s="48">
        <v>8110000000</v>
      </c>
      <c r="G77" s="36"/>
      <c r="H77" s="177">
        <f t="shared" si="9"/>
        <v>41417</v>
      </c>
      <c r="I77" s="176">
        <f t="shared" si="9"/>
        <v>49750</v>
      </c>
      <c r="J77" s="176">
        <f t="shared" si="9"/>
        <v>49750</v>
      </c>
      <c r="K77" s="176">
        <f t="shared" si="10"/>
        <v>100</v>
      </c>
    </row>
    <row r="78" spans="1:11" ht="54" customHeight="1">
      <c r="A78" s="38">
        <v>68</v>
      </c>
      <c r="B78" s="38">
        <v>804</v>
      </c>
      <c r="C78" s="27" t="s">
        <v>107</v>
      </c>
      <c r="D78" s="38">
        <v>834</v>
      </c>
      <c r="E78" s="43" t="s">
        <v>57</v>
      </c>
      <c r="F78" s="48">
        <v>8110051180</v>
      </c>
      <c r="G78" s="36"/>
      <c r="H78" s="177">
        <f>H79+H82</f>
        <v>41417</v>
      </c>
      <c r="I78" s="176">
        <f>I79+I81</f>
        <v>49750</v>
      </c>
      <c r="J78" s="176">
        <f>I78</f>
        <v>49750</v>
      </c>
      <c r="K78" s="176">
        <f t="shared" si="10"/>
        <v>100</v>
      </c>
    </row>
    <row r="79" spans="1:11" ht="61.5" customHeight="1">
      <c r="A79" s="38">
        <v>69</v>
      </c>
      <c r="B79" s="38">
        <v>804</v>
      </c>
      <c r="C79" s="27" t="s">
        <v>3</v>
      </c>
      <c r="D79" s="38">
        <v>834</v>
      </c>
      <c r="E79" s="43" t="s">
        <v>57</v>
      </c>
      <c r="F79" s="48">
        <v>8110051180</v>
      </c>
      <c r="G79" s="36">
        <v>100</v>
      </c>
      <c r="H79" s="177">
        <f>H80</f>
        <v>27408.56</v>
      </c>
      <c r="I79" s="176">
        <f>I80</f>
        <v>45484.59</v>
      </c>
      <c r="J79" s="176">
        <f>J80</f>
        <v>45484.59</v>
      </c>
      <c r="K79" s="176">
        <f t="shared" si="10"/>
        <v>100</v>
      </c>
    </row>
    <row r="80" spans="1:11" ht="26.25" customHeight="1">
      <c r="A80" s="38">
        <v>70</v>
      </c>
      <c r="B80" s="38">
        <v>804</v>
      </c>
      <c r="C80" s="27" t="s">
        <v>29</v>
      </c>
      <c r="D80" s="38">
        <v>834</v>
      </c>
      <c r="E80" s="43" t="s">
        <v>57</v>
      </c>
      <c r="F80" s="48">
        <v>8110051180</v>
      </c>
      <c r="G80" s="36">
        <v>120</v>
      </c>
      <c r="H80" s="177">
        <v>27408.56</v>
      </c>
      <c r="I80" s="176">
        <v>45484.59</v>
      </c>
      <c r="J80" s="176">
        <f>I80</f>
        <v>45484.59</v>
      </c>
      <c r="K80" s="176">
        <f t="shared" si="10"/>
        <v>100</v>
      </c>
    </row>
    <row r="81" spans="1:11" ht="26.25" customHeight="1">
      <c r="A81" s="77">
        <v>71</v>
      </c>
      <c r="B81" s="77"/>
      <c r="C81" s="78" t="s">
        <v>90</v>
      </c>
      <c r="D81" s="77">
        <v>834</v>
      </c>
      <c r="E81" s="82" t="s">
        <v>57</v>
      </c>
      <c r="F81" s="80">
        <v>8110051180</v>
      </c>
      <c r="G81" s="81">
        <v>200</v>
      </c>
      <c r="H81" s="177">
        <f>H82</f>
        <v>14008.44</v>
      </c>
      <c r="I81" s="176">
        <f>I82</f>
        <v>4265.41</v>
      </c>
      <c r="J81" s="176">
        <f>I81</f>
        <v>4265.41</v>
      </c>
      <c r="K81" s="176">
        <f t="shared" si="10"/>
        <v>100</v>
      </c>
    </row>
    <row r="82" spans="1:11" ht="26.25" customHeight="1">
      <c r="A82" s="77">
        <v>72</v>
      </c>
      <c r="B82" s="77"/>
      <c r="C82" s="78" t="s">
        <v>91</v>
      </c>
      <c r="D82" s="77">
        <v>834</v>
      </c>
      <c r="E82" s="82" t="s">
        <v>57</v>
      </c>
      <c r="F82" s="80">
        <v>8110051180</v>
      </c>
      <c r="G82" s="81">
        <v>240</v>
      </c>
      <c r="H82" s="177">
        <v>14008.44</v>
      </c>
      <c r="I82" s="176">
        <v>4265.41</v>
      </c>
      <c r="J82" s="176">
        <f>I82</f>
        <v>4265.41</v>
      </c>
      <c r="K82" s="176">
        <f t="shared" si="10"/>
        <v>100</v>
      </c>
    </row>
    <row r="83" spans="1:11" ht="26.25" customHeight="1">
      <c r="A83" s="70">
        <v>73</v>
      </c>
      <c r="B83" s="70"/>
      <c r="C83" s="57" t="s">
        <v>140</v>
      </c>
      <c r="D83" s="39">
        <v>834</v>
      </c>
      <c r="E83" s="73" t="s">
        <v>138</v>
      </c>
      <c r="F83" s="75"/>
      <c r="G83" s="66"/>
      <c r="H83" s="177">
        <f aca="true" t="shared" si="11" ref="H83:J85">H84</f>
        <v>0</v>
      </c>
      <c r="I83" s="176">
        <f t="shared" si="11"/>
        <v>121575</v>
      </c>
      <c r="J83" s="176">
        <f t="shared" si="11"/>
        <v>121575</v>
      </c>
      <c r="K83" s="176">
        <f t="shared" si="10"/>
        <v>100</v>
      </c>
    </row>
    <row r="84" spans="1:11" ht="26.25" customHeight="1">
      <c r="A84" s="70">
        <v>74</v>
      </c>
      <c r="B84" s="70"/>
      <c r="C84" s="71" t="s">
        <v>135</v>
      </c>
      <c r="D84" s="70">
        <v>834</v>
      </c>
      <c r="E84" s="69" t="s">
        <v>136</v>
      </c>
      <c r="F84" s="67"/>
      <c r="G84" s="68"/>
      <c r="H84" s="177">
        <f t="shared" si="11"/>
        <v>0</v>
      </c>
      <c r="I84" s="176">
        <f t="shared" si="11"/>
        <v>121575</v>
      </c>
      <c r="J84" s="176">
        <f t="shared" si="11"/>
        <v>121575</v>
      </c>
      <c r="K84" s="176">
        <f t="shared" si="10"/>
        <v>100</v>
      </c>
    </row>
    <row r="85" spans="1:11" ht="41.25" customHeight="1">
      <c r="A85" s="70">
        <v>75</v>
      </c>
      <c r="B85" s="70"/>
      <c r="C85" s="130" t="s">
        <v>106</v>
      </c>
      <c r="D85" s="70">
        <v>834</v>
      </c>
      <c r="E85" s="69" t="s">
        <v>136</v>
      </c>
      <c r="F85" s="67">
        <v>100000000</v>
      </c>
      <c r="G85" s="68"/>
      <c r="H85" s="177">
        <f t="shared" si="11"/>
        <v>0</v>
      </c>
      <c r="I85" s="176">
        <f t="shared" si="11"/>
        <v>121575</v>
      </c>
      <c r="J85" s="176">
        <f t="shared" si="11"/>
        <v>121575</v>
      </c>
      <c r="K85" s="176">
        <f t="shared" si="10"/>
        <v>100</v>
      </c>
    </row>
    <row r="86" spans="1:11" ht="41.25" customHeight="1">
      <c r="A86" s="70">
        <v>76</v>
      </c>
      <c r="B86" s="70"/>
      <c r="C86" s="130" t="s">
        <v>108</v>
      </c>
      <c r="D86" s="70">
        <v>834</v>
      </c>
      <c r="E86" s="69" t="s">
        <v>136</v>
      </c>
      <c r="F86" s="67">
        <v>130000000</v>
      </c>
      <c r="G86" s="68"/>
      <c r="H86" s="177">
        <f>H87+H90</f>
        <v>0</v>
      </c>
      <c r="I86" s="176">
        <f>I87+I90</f>
        <v>121575</v>
      </c>
      <c r="J86" s="176">
        <f>I86</f>
        <v>121575</v>
      </c>
      <c r="K86" s="176">
        <f t="shared" si="10"/>
        <v>100</v>
      </c>
    </row>
    <row r="87" spans="1:11" ht="80.25" customHeight="1">
      <c r="A87" s="70">
        <v>77</v>
      </c>
      <c r="B87" s="70"/>
      <c r="C87" s="106" t="s">
        <v>142</v>
      </c>
      <c r="D87" s="70">
        <v>834</v>
      </c>
      <c r="E87" s="69" t="s">
        <v>136</v>
      </c>
      <c r="F87" s="67" t="s">
        <v>139</v>
      </c>
      <c r="G87" s="68"/>
      <c r="H87" s="177">
        <f>H88</f>
        <v>0</v>
      </c>
      <c r="I87" s="176">
        <f>I88</f>
        <v>16575</v>
      </c>
      <c r="J87" s="176">
        <f>J88</f>
        <v>16575</v>
      </c>
      <c r="K87" s="176">
        <f t="shared" si="10"/>
        <v>100</v>
      </c>
    </row>
    <row r="88" spans="1:11" ht="26.25" customHeight="1">
      <c r="A88" s="70">
        <v>78</v>
      </c>
      <c r="B88" s="70"/>
      <c r="C88" s="71" t="s">
        <v>141</v>
      </c>
      <c r="D88" s="70">
        <v>834</v>
      </c>
      <c r="E88" s="69" t="s">
        <v>136</v>
      </c>
      <c r="F88" s="67" t="s">
        <v>139</v>
      </c>
      <c r="G88" s="68">
        <v>200</v>
      </c>
      <c r="H88" s="177">
        <f>H89</f>
        <v>0</v>
      </c>
      <c r="I88" s="176">
        <f>I89</f>
        <v>16575</v>
      </c>
      <c r="J88" s="176">
        <f>I88</f>
        <v>16575</v>
      </c>
      <c r="K88" s="176">
        <f t="shared" si="10"/>
        <v>100</v>
      </c>
    </row>
    <row r="89" spans="1:11" ht="26.25" customHeight="1">
      <c r="A89" s="70">
        <v>79</v>
      </c>
      <c r="B89" s="70"/>
      <c r="C89" s="71" t="s">
        <v>91</v>
      </c>
      <c r="D89" s="70">
        <v>834</v>
      </c>
      <c r="E89" s="69" t="s">
        <v>136</v>
      </c>
      <c r="F89" s="107" t="s">
        <v>139</v>
      </c>
      <c r="G89" s="68">
        <v>240</v>
      </c>
      <c r="H89" s="177">
        <v>0</v>
      </c>
      <c r="I89" s="176">
        <v>16575</v>
      </c>
      <c r="J89" s="176">
        <f>I89</f>
        <v>16575</v>
      </c>
      <c r="K89" s="176">
        <f t="shared" si="10"/>
        <v>100</v>
      </c>
    </row>
    <row r="90" spans="1:11" ht="68.25" customHeight="1">
      <c r="A90" s="144">
        <v>80</v>
      </c>
      <c r="B90" s="144"/>
      <c r="C90" s="153" t="s">
        <v>256</v>
      </c>
      <c r="D90" s="144">
        <v>834</v>
      </c>
      <c r="E90" s="143" t="s">
        <v>136</v>
      </c>
      <c r="F90" s="141" t="s">
        <v>255</v>
      </c>
      <c r="G90" s="146"/>
      <c r="H90" s="177">
        <f aca="true" t="shared" si="12" ref="H90:J91">H91</f>
        <v>0</v>
      </c>
      <c r="I90" s="176">
        <f t="shared" si="12"/>
        <v>105000</v>
      </c>
      <c r="J90" s="176">
        <f t="shared" si="12"/>
        <v>105000</v>
      </c>
      <c r="K90" s="176">
        <f t="shared" si="10"/>
        <v>100</v>
      </c>
    </row>
    <row r="91" spans="1:11" ht="26.25" customHeight="1">
      <c r="A91" s="144">
        <v>81</v>
      </c>
      <c r="B91" s="144"/>
      <c r="C91" s="153" t="s">
        <v>141</v>
      </c>
      <c r="D91" s="144">
        <v>834</v>
      </c>
      <c r="E91" s="143" t="s">
        <v>136</v>
      </c>
      <c r="F91" s="141" t="s">
        <v>255</v>
      </c>
      <c r="G91" s="146">
        <v>200</v>
      </c>
      <c r="H91" s="177">
        <f t="shared" si="12"/>
        <v>0</v>
      </c>
      <c r="I91" s="176">
        <f t="shared" si="12"/>
        <v>105000</v>
      </c>
      <c r="J91" s="176">
        <f t="shared" si="12"/>
        <v>105000</v>
      </c>
      <c r="K91" s="176">
        <f t="shared" si="10"/>
        <v>100</v>
      </c>
    </row>
    <row r="92" spans="1:11" ht="26.25" customHeight="1">
      <c r="A92" s="144">
        <v>82</v>
      </c>
      <c r="B92" s="144"/>
      <c r="C92" s="153" t="s">
        <v>91</v>
      </c>
      <c r="D92" s="144">
        <v>834</v>
      </c>
      <c r="E92" s="143" t="s">
        <v>136</v>
      </c>
      <c r="F92" s="141" t="s">
        <v>255</v>
      </c>
      <c r="G92" s="146">
        <v>240</v>
      </c>
      <c r="H92" s="177">
        <v>0</v>
      </c>
      <c r="I92" s="176">
        <v>105000</v>
      </c>
      <c r="J92" s="176">
        <f>I92</f>
        <v>105000</v>
      </c>
      <c r="K92" s="176">
        <f t="shared" si="10"/>
        <v>100</v>
      </c>
    </row>
    <row r="93" spans="1:13" ht="26.25" customHeight="1">
      <c r="A93" s="109">
        <v>83</v>
      </c>
      <c r="B93" s="109"/>
      <c r="C93" s="57" t="s">
        <v>61</v>
      </c>
      <c r="D93" s="111"/>
      <c r="E93" s="110"/>
      <c r="F93" s="58"/>
      <c r="G93" s="39"/>
      <c r="H93" s="177">
        <f>H94</f>
        <v>42300</v>
      </c>
      <c r="I93" s="64">
        <f>I94</f>
        <v>165240</v>
      </c>
      <c r="J93" s="64">
        <f>J94</f>
        <v>145713.85</v>
      </c>
      <c r="K93" s="176">
        <f t="shared" si="10"/>
        <v>88.18315783103365</v>
      </c>
      <c r="L93" s="60"/>
      <c r="M93" s="61"/>
    </row>
    <row r="94" spans="1:13" ht="26.25" customHeight="1">
      <c r="A94" s="38">
        <v>84</v>
      </c>
      <c r="B94" s="38">
        <v>804</v>
      </c>
      <c r="C94" s="27" t="s">
        <v>72</v>
      </c>
      <c r="D94" s="38">
        <v>834</v>
      </c>
      <c r="E94" s="43" t="s">
        <v>77</v>
      </c>
      <c r="F94" s="48"/>
      <c r="G94" s="36"/>
      <c r="H94" s="177">
        <f>H95+H98+H101</f>
        <v>42300</v>
      </c>
      <c r="I94" s="64">
        <f>I95+I98+I101</f>
        <v>165240</v>
      </c>
      <c r="J94" s="64">
        <f>J95+J101+J98</f>
        <v>145713.85</v>
      </c>
      <c r="K94" s="176">
        <f t="shared" si="10"/>
        <v>88.18315783103365</v>
      </c>
      <c r="L94" s="60"/>
      <c r="M94" s="61"/>
    </row>
    <row r="95" spans="1:13" ht="89.25" customHeight="1">
      <c r="A95" s="38">
        <v>85</v>
      </c>
      <c r="B95" s="38"/>
      <c r="C95" s="27" t="s">
        <v>109</v>
      </c>
      <c r="D95" s="38">
        <v>834</v>
      </c>
      <c r="E95" s="43" t="s">
        <v>77</v>
      </c>
      <c r="F95" s="59">
        <v>120081090</v>
      </c>
      <c r="G95" s="38"/>
      <c r="H95" s="177">
        <f aca="true" t="shared" si="13" ref="H95:J96">H96</f>
        <v>42300</v>
      </c>
      <c r="I95" s="64">
        <f t="shared" si="13"/>
        <v>33850</v>
      </c>
      <c r="J95" s="64">
        <f t="shared" si="13"/>
        <v>14323.85</v>
      </c>
      <c r="K95" s="176">
        <f t="shared" si="10"/>
        <v>42.31565731166913</v>
      </c>
      <c r="L95" s="60"/>
      <c r="M95" s="61"/>
    </row>
    <row r="96" spans="1:13" ht="26.25" customHeight="1">
      <c r="A96" s="38">
        <v>86</v>
      </c>
      <c r="B96" s="38"/>
      <c r="C96" s="27" t="s">
        <v>90</v>
      </c>
      <c r="D96" s="38">
        <v>834</v>
      </c>
      <c r="E96" s="43" t="s">
        <v>77</v>
      </c>
      <c r="F96" s="59">
        <v>120081090</v>
      </c>
      <c r="G96" s="38">
        <v>200</v>
      </c>
      <c r="H96" s="177">
        <f t="shared" si="13"/>
        <v>42300</v>
      </c>
      <c r="I96" s="64">
        <f t="shared" si="13"/>
        <v>33850</v>
      </c>
      <c r="J96" s="64">
        <f t="shared" si="13"/>
        <v>14323.85</v>
      </c>
      <c r="K96" s="176">
        <f t="shared" si="10"/>
        <v>42.31565731166913</v>
      </c>
      <c r="L96" s="60"/>
      <c r="M96" s="61"/>
    </row>
    <row r="97" spans="1:13" ht="26.25" customHeight="1">
      <c r="A97" s="38">
        <v>87</v>
      </c>
      <c r="B97" s="38"/>
      <c r="C97" s="27" t="s">
        <v>91</v>
      </c>
      <c r="D97" s="38">
        <v>834</v>
      </c>
      <c r="E97" s="43" t="s">
        <v>77</v>
      </c>
      <c r="F97" s="59">
        <v>120081090</v>
      </c>
      <c r="G97" s="38">
        <v>240</v>
      </c>
      <c r="H97" s="177">
        <v>42300</v>
      </c>
      <c r="I97" s="64">
        <v>33850</v>
      </c>
      <c r="J97" s="64">
        <v>14323.85</v>
      </c>
      <c r="K97" s="176">
        <f t="shared" si="10"/>
        <v>42.31565731166913</v>
      </c>
      <c r="L97" s="60"/>
      <c r="M97" s="61"/>
    </row>
    <row r="98" spans="1:13" ht="90" customHeight="1">
      <c r="A98" s="144">
        <v>88</v>
      </c>
      <c r="B98" s="144"/>
      <c r="C98" s="153" t="s">
        <v>257</v>
      </c>
      <c r="D98" s="144">
        <v>834</v>
      </c>
      <c r="E98" s="143" t="s">
        <v>77</v>
      </c>
      <c r="F98" s="59">
        <v>120082120</v>
      </c>
      <c r="G98" s="144"/>
      <c r="H98" s="177">
        <f aca="true" t="shared" si="14" ref="H98:J99">H99</f>
        <v>0</v>
      </c>
      <c r="I98" s="64">
        <f t="shared" si="14"/>
        <v>69620</v>
      </c>
      <c r="J98" s="64">
        <f t="shared" si="14"/>
        <v>69620</v>
      </c>
      <c r="K98" s="176">
        <f t="shared" si="10"/>
        <v>100</v>
      </c>
      <c r="L98" s="60"/>
      <c r="M98" s="61"/>
    </row>
    <row r="99" spans="1:13" ht="26.25" customHeight="1">
      <c r="A99" s="144">
        <v>89</v>
      </c>
      <c r="B99" s="144"/>
      <c r="C99" s="153" t="s">
        <v>141</v>
      </c>
      <c r="D99" s="144">
        <v>834</v>
      </c>
      <c r="E99" s="143" t="s">
        <v>77</v>
      </c>
      <c r="F99" s="59">
        <v>120082120</v>
      </c>
      <c r="G99" s="144">
        <v>200</v>
      </c>
      <c r="H99" s="177">
        <f t="shared" si="14"/>
        <v>0</v>
      </c>
      <c r="I99" s="64">
        <f t="shared" si="14"/>
        <v>69620</v>
      </c>
      <c r="J99" s="64">
        <f t="shared" si="14"/>
        <v>69620</v>
      </c>
      <c r="K99" s="176">
        <f t="shared" si="10"/>
        <v>100</v>
      </c>
      <c r="L99" s="60"/>
      <c r="M99" s="61"/>
    </row>
    <row r="100" spans="1:13" ht="26.25" customHeight="1">
      <c r="A100" s="144">
        <v>90</v>
      </c>
      <c r="B100" s="144"/>
      <c r="C100" s="153" t="s">
        <v>91</v>
      </c>
      <c r="D100" s="144">
        <v>834</v>
      </c>
      <c r="E100" s="143" t="s">
        <v>77</v>
      </c>
      <c r="F100" s="59">
        <v>120082120</v>
      </c>
      <c r="G100" s="144">
        <v>240</v>
      </c>
      <c r="H100" s="177">
        <v>0</v>
      </c>
      <c r="I100" s="64">
        <v>69620</v>
      </c>
      <c r="J100" s="64">
        <f>I100</f>
        <v>69620</v>
      </c>
      <c r="K100" s="176">
        <f t="shared" si="10"/>
        <v>100</v>
      </c>
      <c r="L100" s="60"/>
      <c r="M100" s="61"/>
    </row>
    <row r="101" spans="1:13" ht="95.25" customHeight="1">
      <c r="A101" s="38">
        <v>91</v>
      </c>
      <c r="B101" s="38"/>
      <c r="C101" s="27" t="s">
        <v>110</v>
      </c>
      <c r="D101" s="38">
        <v>834</v>
      </c>
      <c r="E101" s="43" t="s">
        <v>77</v>
      </c>
      <c r="F101" s="59" t="s">
        <v>195</v>
      </c>
      <c r="G101" s="38"/>
      <c r="H101" s="177">
        <f aca="true" t="shared" si="15" ref="H101:J102">H102</f>
        <v>0</v>
      </c>
      <c r="I101" s="64">
        <f t="shared" si="15"/>
        <v>61770</v>
      </c>
      <c r="J101" s="64">
        <f t="shared" si="15"/>
        <v>61770</v>
      </c>
      <c r="K101" s="176">
        <f t="shared" si="10"/>
        <v>100</v>
      </c>
      <c r="L101" s="60"/>
      <c r="M101" s="61"/>
    </row>
    <row r="102" spans="1:13" ht="26.25" customHeight="1">
      <c r="A102" s="38">
        <v>92</v>
      </c>
      <c r="B102" s="38"/>
      <c r="C102" s="27" t="s">
        <v>90</v>
      </c>
      <c r="D102" s="38">
        <v>834</v>
      </c>
      <c r="E102" s="43" t="s">
        <v>77</v>
      </c>
      <c r="F102" s="59" t="s">
        <v>195</v>
      </c>
      <c r="G102" s="38">
        <v>200</v>
      </c>
      <c r="H102" s="177">
        <f t="shared" si="15"/>
        <v>0</v>
      </c>
      <c r="I102" s="64">
        <f t="shared" si="15"/>
        <v>61770</v>
      </c>
      <c r="J102" s="64">
        <f t="shared" si="15"/>
        <v>61770</v>
      </c>
      <c r="K102" s="176">
        <f t="shared" si="10"/>
        <v>100</v>
      </c>
      <c r="L102" s="60"/>
      <c r="M102" s="61"/>
    </row>
    <row r="103" spans="1:13" ht="26.25" customHeight="1">
      <c r="A103" s="38">
        <v>93</v>
      </c>
      <c r="B103" s="38"/>
      <c r="C103" s="27" t="s">
        <v>91</v>
      </c>
      <c r="D103" s="38">
        <v>834</v>
      </c>
      <c r="E103" s="43" t="s">
        <v>77</v>
      </c>
      <c r="F103" s="59" t="s">
        <v>195</v>
      </c>
      <c r="G103" s="38">
        <v>240</v>
      </c>
      <c r="H103" s="177">
        <v>0</v>
      </c>
      <c r="I103" s="64">
        <v>61770</v>
      </c>
      <c r="J103" s="64">
        <f>I103</f>
        <v>61770</v>
      </c>
      <c r="K103" s="176">
        <f t="shared" si="10"/>
        <v>100</v>
      </c>
      <c r="L103" s="60"/>
      <c r="M103" s="61"/>
    </row>
    <row r="104" spans="1:11" ht="26.25" customHeight="1">
      <c r="A104" s="38">
        <v>94</v>
      </c>
      <c r="B104" s="38">
        <v>804</v>
      </c>
      <c r="C104" s="57" t="s">
        <v>44</v>
      </c>
      <c r="D104" s="38">
        <v>834</v>
      </c>
      <c r="E104" s="43" t="s">
        <v>58</v>
      </c>
      <c r="F104" s="48"/>
      <c r="G104" s="36"/>
      <c r="H104" s="178">
        <f>H105+H111</f>
        <v>292985</v>
      </c>
      <c r="I104" s="176">
        <v>811522.65</v>
      </c>
      <c r="J104" s="176">
        <v>803261.92</v>
      </c>
      <c r="K104" s="176">
        <f t="shared" si="10"/>
        <v>98.98207030943622</v>
      </c>
    </row>
    <row r="105" spans="1:11" ht="26.25" customHeight="1">
      <c r="A105" s="38">
        <v>95</v>
      </c>
      <c r="B105" s="38">
        <v>804</v>
      </c>
      <c r="C105" s="27" t="s">
        <v>73</v>
      </c>
      <c r="D105" s="38">
        <v>834</v>
      </c>
      <c r="E105" s="43" t="s">
        <v>76</v>
      </c>
      <c r="F105" s="48"/>
      <c r="G105" s="36"/>
      <c r="H105" s="177">
        <f aca="true" t="shared" si="16" ref="H105:J109">H106</f>
        <v>42985</v>
      </c>
      <c r="I105" s="176">
        <f t="shared" si="16"/>
        <v>16985</v>
      </c>
      <c r="J105" s="176">
        <f t="shared" si="16"/>
        <v>16985</v>
      </c>
      <c r="K105" s="176">
        <f t="shared" si="10"/>
        <v>100</v>
      </c>
    </row>
    <row r="106" spans="1:11" ht="53.25" customHeight="1">
      <c r="A106" s="38">
        <v>96</v>
      </c>
      <c r="B106" s="38">
        <v>804</v>
      </c>
      <c r="C106" s="27" t="s">
        <v>106</v>
      </c>
      <c r="D106" s="38">
        <v>834</v>
      </c>
      <c r="E106" s="43" t="s">
        <v>76</v>
      </c>
      <c r="F106" s="48">
        <v>100000000</v>
      </c>
      <c r="G106" s="36"/>
      <c r="H106" s="177">
        <f t="shared" si="16"/>
        <v>42985</v>
      </c>
      <c r="I106" s="176">
        <f t="shared" si="16"/>
        <v>16985</v>
      </c>
      <c r="J106" s="176">
        <f t="shared" si="16"/>
        <v>16985</v>
      </c>
      <c r="K106" s="176">
        <f t="shared" si="10"/>
        <v>100</v>
      </c>
    </row>
    <row r="107" spans="1:11" ht="33" customHeight="1">
      <c r="A107" s="38">
        <v>97</v>
      </c>
      <c r="B107" s="38">
        <v>804</v>
      </c>
      <c r="C107" s="27" t="s">
        <v>111</v>
      </c>
      <c r="D107" s="38">
        <v>834</v>
      </c>
      <c r="E107" s="43" t="s">
        <v>76</v>
      </c>
      <c r="F107" s="48">
        <v>110000000</v>
      </c>
      <c r="G107" s="36"/>
      <c r="H107" s="177">
        <f t="shared" si="16"/>
        <v>42985</v>
      </c>
      <c r="I107" s="176">
        <f t="shared" si="16"/>
        <v>16985</v>
      </c>
      <c r="J107" s="176">
        <f t="shared" si="16"/>
        <v>16985</v>
      </c>
      <c r="K107" s="176">
        <f t="shared" si="10"/>
        <v>100</v>
      </c>
    </row>
    <row r="108" spans="1:11" ht="84.75" customHeight="1">
      <c r="A108" s="38">
        <v>98</v>
      </c>
      <c r="B108" s="38">
        <v>804</v>
      </c>
      <c r="C108" s="27" t="s">
        <v>112</v>
      </c>
      <c r="D108" s="38">
        <v>834</v>
      </c>
      <c r="E108" s="43" t="s">
        <v>76</v>
      </c>
      <c r="F108" s="48">
        <v>110083010</v>
      </c>
      <c r="G108" s="36"/>
      <c r="H108" s="177">
        <f t="shared" si="16"/>
        <v>42985</v>
      </c>
      <c r="I108" s="176">
        <f t="shared" si="16"/>
        <v>16985</v>
      </c>
      <c r="J108" s="176">
        <f t="shared" si="16"/>
        <v>16985</v>
      </c>
      <c r="K108" s="176">
        <f t="shared" si="10"/>
        <v>100</v>
      </c>
    </row>
    <row r="109" spans="1:11" ht="26.25" customHeight="1">
      <c r="A109" s="38">
        <v>99</v>
      </c>
      <c r="B109" s="38">
        <v>804</v>
      </c>
      <c r="C109" s="136" t="s">
        <v>90</v>
      </c>
      <c r="D109" s="38">
        <v>834</v>
      </c>
      <c r="E109" s="43" t="s">
        <v>76</v>
      </c>
      <c r="F109" s="48">
        <v>110083010</v>
      </c>
      <c r="G109" s="36">
        <v>200</v>
      </c>
      <c r="H109" s="177">
        <f t="shared" si="16"/>
        <v>42985</v>
      </c>
      <c r="I109" s="176">
        <f t="shared" si="16"/>
        <v>16985</v>
      </c>
      <c r="J109" s="176">
        <f t="shared" si="16"/>
        <v>16985</v>
      </c>
      <c r="K109" s="176">
        <f t="shared" si="10"/>
        <v>100</v>
      </c>
    </row>
    <row r="110" spans="1:11" ht="26.25" customHeight="1">
      <c r="A110" s="38">
        <v>100</v>
      </c>
      <c r="B110" s="38">
        <v>804</v>
      </c>
      <c r="C110" s="136" t="s">
        <v>91</v>
      </c>
      <c r="D110" s="38">
        <v>834</v>
      </c>
      <c r="E110" s="43" t="s">
        <v>76</v>
      </c>
      <c r="F110" s="48">
        <v>110083010</v>
      </c>
      <c r="G110" s="36">
        <v>240</v>
      </c>
      <c r="H110" s="177">
        <v>42985</v>
      </c>
      <c r="I110" s="176">
        <v>16985</v>
      </c>
      <c r="J110" s="176">
        <f>I110</f>
        <v>16985</v>
      </c>
      <c r="K110" s="176">
        <f t="shared" si="10"/>
        <v>100</v>
      </c>
    </row>
    <row r="111" spans="1:11" ht="26.25" customHeight="1">
      <c r="A111" s="38">
        <v>101</v>
      </c>
      <c r="B111" s="38">
        <v>804</v>
      </c>
      <c r="C111" s="27" t="s">
        <v>45</v>
      </c>
      <c r="D111" s="38">
        <v>834</v>
      </c>
      <c r="E111" s="43" t="s">
        <v>59</v>
      </c>
      <c r="F111" s="48"/>
      <c r="G111" s="36"/>
      <c r="H111" s="177">
        <f aca="true" t="shared" si="17" ref="H111:J112">H112</f>
        <v>250000</v>
      </c>
      <c r="I111" s="176">
        <f t="shared" si="17"/>
        <v>794537.65</v>
      </c>
      <c r="J111" s="176">
        <f t="shared" si="17"/>
        <v>786276.92</v>
      </c>
      <c r="K111" s="176">
        <f t="shared" si="10"/>
        <v>98.96030981036581</v>
      </c>
    </row>
    <row r="112" spans="1:11" ht="51" customHeight="1">
      <c r="A112" s="38">
        <v>102</v>
      </c>
      <c r="B112" s="38">
        <v>804</v>
      </c>
      <c r="C112" s="27" t="s">
        <v>106</v>
      </c>
      <c r="D112" s="38">
        <v>834</v>
      </c>
      <c r="E112" s="43" t="s">
        <v>59</v>
      </c>
      <c r="F112" s="48">
        <v>100000000</v>
      </c>
      <c r="G112" s="36"/>
      <c r="H112" s="177">
        <f t="shared" si="17"/>
        <v>250000</v>
      </c>
      <c r="I112" s="176">
        <f t="shared" si="17"/>
        <v>794537.65</v>
      </c>
      <c r="J112" s="176">
        <f t="shared" si="17"/>
        <v>786276.92</v>
      </c>
      <c r="K112" s="176">
        <f t="shared" si="10"/>
        <v>98.96030981036581</v>
      </c>
    </row>
    <row r="113" spans="1:11" ht="33" customHeight="1">
      <c r="A113" s="38">
        <v>103</v>
      </c>
      <c r="B113" s="38">
        <v>804</v>
      </c>
      <c r="C113" s="27" t="s">
        <v>126</v>
      </c>
      <c r="D113" s="38">
        <v>834</v>
      </c>
      <c r="E113" s="43" t="s">
        <v>59</v>
      </c>
      <c r="F113" s="48">
        <v>110000000</v>
      </c>
      <c r="G113" s="36"/>
      <c r="H113" s="177">
        <f>H114+H120+H123+H119</f>
        <v>250000</v>
      </c>
      <c r="I113" s="176">
        <f>I114+I117+I120+I123</f>
        <v>794537.65</v>
      </c>
      <c r="J113" s="176">
        <v>786276.92</v>
      </c>
      <c r="K113" s="176">
        <f t="shared" si="10"/>
        <v>98.96030981036581</v>
      </c>
    </row>
    <row r="114" spans="1:11" ht="62.25" customHeight="1">
      <c r="A114" s="138">
        <v>104</v>
      </c>
      <c r="B114" s="138"/>
      <c r="C114" s="136" t="s">
        <v>127</v>
      </c>
      <c r="D114" s="138">
        <v>834</v>
      </c>
      <c r="E114" s="137" t="s">
        <v>59</v>
      </c>
      <c r="F114" s="135">
        <v>110081010</v>
      </c>
      <c r="G114" s="134"/>
      <c r="H114" s="177">
        <f>H115</f>
        <v>250000</v>
      </c>
      <c r="I114" s="176">
        <f>I115</f>
        <v>290973</v>
      </c>
      <c r="J114" s="176">
        <f>J115</f>
        <v>290973</v>
      </c>
      <c r="K114" s="176">
        <f t="shared" si="10"/>
        <v>100</v>
      </c>
    </row>
    <row r="115" spans="1:11" ht="26.25" customHeight="1">
      <c r="A115" s="38">
        <v>105</v>
      </c>
      <c r="B115" s="38">
        <v>804</v>
      </c>
      <c r="C115" s="156" t="s">
        <v>90</v>
      </c>
      <c r="D115" s="38">
        <v>834</v>
      </c>
      <c r="E115" s="43" t="s">
        <v>59</v>
      </c>
      <c r="F115" s="48">
        <v>110081010</v>
      </c>
      <c r="G115" s="36">
        <v>200</v>
      </c>
      <c r="H115" s="177">
        <f>H116</f>
        <v>250000</v>
      </c>
      <c r="I115" s="176">
        <f>I116</f>
        <v>290973</v>
      </c>
      <c r="J115" s="176">
        <f>I115</f>
        <v>290973</v>
      </c>
      <c r="K115" s="176">
        <f t="shared" si="10"/>
        <v>100</v>
      </c>
    </row>
    <row r="116" spans="1:11" ht="26.25" customHeight="1">
      <c r="A116" s="38">
        <v>106</v>
      </c>
      <c r="B116" s="38">
        <v>804</v>
      </c>
      <c r="C116" s="156" t="s">
        <v>91</v>
      </c>
      <c r="D116" s="38">
        <v>834</v>
      </c>
      <c r="E116" s="43" t="s">
        <v>59</v>
      </c>
      <c r="F116" s="48">
        <v>110081010</v>
      </c>
      <c r="G116" s="36">
        <v>240</v>
      </c>
      <c r="H116" s="177">
        <v>250000</v>
      </c>
      <c r="I116" s="176">
        <v>290973</v>
      </c>
      <c r="J116" s="176">
        <f>I116</f>
        <v>290973</v>
      </c>
      <c r="K116" s="176">
        <f t="shared" si="10"/>
        <v>100</v>
      </c>
    </row>
    <row r="117" spans="1:11" ht="69" customHeight="1">
      <c r="A117" s="158">
        <v>107</v>
      </c>
      <c r="B117" s="158"/>
      <c r="C117" s="156" t="s">
        <v>270</v>
      </c>
      <c r="D117" s="158">
        <v>834</v>
      </c>
      <c r="E117" s="157" t="s">
        <v>59</v>
      </c>
      <c r="F117" s="155">
        <v>110081040</v>
      </c>
      <c r="G117" s="154"/>
      <c r="H117" s="177">
        <f aca="true" t="shared" si="18" ref="H117:J118">H118</f>
        <v>0</v>
      </c>
      <c r="I117" s="176">
        <f t="shared" si="18"/>
        <v>10000</v>
      </c>
      <c r="J117" s="176">
        <f t="shared" si="18"/>
        <v>10000</v>
      </c>
      <c r="K117" s="176">
        <f t="shared" si="10"/>
        <v>100</v>
      </c>
    </row>
    <row r="118" spans="1:11" ht="26.25" customHeight="1">
      <c r="A118" s="158">
        <v>108</v>
      </c>
      <c r="B118" s="158"/>
      <c r="C118" s="156" t="s">
        <v>90</v>
      </c>
      <c r="D118" s="158">
        <v>834</v>
      </c>
      <c r="E118" s="157" t="s">
        <v>59</v>
      </c>
      <c r="F118" s="155">
        <v>110081040</v>
      </c>
      <c r="G118" s="154">
        <v>200</v>
      </c>
      <c r="H118" s="177">
        <f t="shared" si="18"/>
        <v>0</v>
      </c>
      <c r="I118" s="176">
        <f t="shared" si="18"/>
        <v>10000</v>
      </c>
      <c r="J118" s="176">
        <f t="shared" si="18"/>
        <v>10000</v>
      </c>
      <c r="K118" s="176">
        <f t="shared" si="10"/>
        <v>100</v>
      </c>
    </row>
    <row r="119" spans="1:11" ht="26.25" customHeight="1">
      <c r="A119" s="158">
        <v>109</v>
      </c>
      <c r="B119" s="158"/>
      <c r="C119" s="156" t="s">
        <v>91</v>
      </c>
      <c r="D119" s="158">
        <v>834</v>
      </c>
      <c r="E119" s="157" t="s">
        <v>59</v>
      </c>
      <c r="F119" s="155">
        <v>110081040</v>
      </c>
      <c r="G119" s="154">
        <v>240</v>
      </c>
      <c r="H119" s="177">
        <v>0</v>
      </c>
      <c r="I119" s="176">
        <v>10000</v>
      </c>
      <c r="J119" s="176">
        <f>I119</f>
        <v>10000</v>
      </c>
      <c r="K119" s="176">
        <f t="shared" si="10"/>
        <v>100</v>
      </c>
    </row>
    <row r="120" spans="1:11" ht="81.75" customHeight="1">
      <c r="A120" s="138">
        <v>110</v>
      </c>
      <c r="B120" s="138"/>
      <c r="C120" s="139" t="s">
        <v>228</v>
      </c>
      <c r="D120" s="138">
        <v>834</v>
      </c>
      <c r="E120" s="137" t="s">
        <v>59</v>
      </c>
      <c r="F120" s="135" t="s">
        <v>229</v>
      </c>
      <c r="G120" s="134"/>
      <c r="H120" s="177">
        <f aca="true" t="shared" si="19" ref="H120:J121">H121</f>
        <v>0</v>
      </c>
      <c r="I120" s="176">
        <f t="shared" si="19"/>
        <v>488064.65</v>
      </c>
      <c r="J120" s="176">
        <f t="shared" si="19"/>
        <v>479803.92</v>
      </c>
      <c r="K120" s="176">
        <f t="shared" si="10"/>
        <v>98.30745168698449</v>
      </c>
    </row>
    <row r="121" spans="1:11" ht="26.25" customHeight="1">
      <c r="A121" s="138">
        <v>111</v>
      </c>
      <c r="B121" s="138"/>
      <c r="C121" s="136" t="s">
        <v>90</v>
      </c>
      <c r="D121" s="138">
        <v>834</v>
      </c>
      <c r="E121" s="137" t="s">
        <v>59</v>
      </c>
      <c r="F121" s="135" t="s">
        <v>229</v>
      </c>
      <c r="G121" s="134">
        <v>200</v>
      </c>
      <c r="H121" s="177">
        <f t="shared" si="19"/>
        <v>0</v>
      </c>
      <c r="I121" s="176">
        <f t="shared" si="19"/>
        <v>488064.65</v>
      </c>
      <c r="J121" s="176">
        <f t="shared" si="19"/>
        <v>479803.92</v>
      </c>
      <c r="K121" s="176">
        <f t="shared" si="10"/>
        <v>98.30745168698449</v>
      </c>
    </row>
    <row r="122" spans="1:11" ht="26.25" customHeight="1">
      <c r="A122" s="138">
        <v>112</v>
      </c>
      <c r="B122" s="138"/>
      <c r="C122" s="136" t="s">
        <v>91</v>
      </c>
      <c r="D122" s="138">
        <v>834</v>
      </c>
      <c r="E122" s="137" t="s">
        <v>59</v>
      </c>
      <c r="F122" s="135" t="s">
        <v>229</v>
      </c>
      <c r="G122" s="134">
        <v>240</v>
      </c>
      <c r="H122" s="177">
        <v>0</v>
      </c>
      <c r="I122" s="176">
        <v>488064.65</v>
      </c>
      <c r="J122" s="176">
        <v>479803.92</v>
      </c>
      <c r="K122" s="176">
        <f t="shared" si="10"/>
        <v>98.30745168698449</v>
      </c>
    </row>
    <row r="123" spans="1:11" ht="81" customHeight="1">
      <c r="A123" s="151">
        <v>113</v>
      </c>
      <c r="B123" s="151"/>
      <c r="C123" s="153" t="s">
        <v>259</v>
      </c>
      <c r="D123" s="151">
        <v>834</v>
      </c>
      <c r="E123" s="150" t="s">
        <v>59</v>
      </c>
      <c r="F123" s="148" t="s">
        <v>258</v>
      </c>
      <c r="G123" s="147"/>
      <c r="H123" s="177">
        <f aca="true" t="shared" si="20" ref="H123:J124">H124</f>
        <v>0</v>
      </c>
      <c r="I123" s="176">
        <f t="shared" si="20"/>
        <v>5500</v>
      </c>
      <c r="J123" s="176">
        <f t="shared" si="20"/>
        <v>5500</v>
      </c>
      <c r="K123" s="176">
        <f t="shared" si="10"/>
        <v>100</v>
      </c>
    </row>
    <row r="124" spans="1:11" ht="26.25" customHeight="1">
      <c r="A124" s="151">
        <v>114</v>
      </c>
      <c r="B124" s="151"/>
      <c r="C124" s="149" t="s">
        <v>90</v>
      </c>
      <c r="D124" s="151">
        <v>834</v>
      </c>
      <c r="E124" s="150" t="s">
        <v>59</v>
      </c>
      <c r="F124" s="148" t="s">
        <v>258</v>
      </c>
      <c r="G124" s="147">
        <v>200</v>
      </c>
      <c r="H124" s="177">
        <f t="shared" si="20"/>
        <v>0</v>
      </c>
      <c r="I124" s="176">
        <f t="shared" si="20"/>
        <v>5500</v>
      </c>
      <c r="J124" s="176">
        <f t="shared" si="20"/>
        <v>5500</v>
      </c>
      <c r="K124" s="176">
        <f t="shared" si="10"/>
        <v>100</v>
      </c>
    </row>
    <row r="125" spans="1:11" ht="26.25" customHeight="1">
      <c r="A125" s="151">
        <v>115</v>
      </c>
      <c r="B125" s="151"/>
      <c r="C125" s="149" t="s">
        <v>91</v>
      </c>
      <c r="D125" s="151">
        <v>8534</v>
      </c>
      <c r="E125" s="150" t="s">
        <v>59</v>
      </c>
      <c r="F125" s="148" t="s">
        <v>258</v>
      </c>
      <c r="G125" s="147">
        <v>240</v>
      </c>
      <c r="H125" s="177">
        <v>0</v>
      </c>
      <c r="I125" s="176">
        <v>5500</v>
      </c>
      <c r="J125" s="176">
        <f>I125</f>
        <v>5500</v>
      </c>
      <c r="K125" s="176">
        <f t="shared" si="10"/>
        <v>100</v>
      </c>
    </row>
    <row r="126" spans="1:11" ht="26.25" customHeight="1">
      <c r="A126" s="38">
        <v>116</v>
      </c>
      <c r="B126" s="38"/>
      <c r="C126" s="27" t="s">
        <v>101</v>
      </c>
      <c r="D126" s="38">
        <v>834</v>
      </c>
      <c r="E126" s="43" t="s">
        <v>99</v>
      </c>
      <c r="F126" s="48"/>
      <c r="G126" s="36"/>
      <c r="H126" s="177">
        <v>1282290</v>
      </c>
      <c r="I126" s="176">
        <f aca="true" t="shared" si="21" ref="I126:J130">I127</f>
        <v>1020000</v>
      </c>
      <c r="J126" s="176">
        <f t="shared" si="21"/>
        <v>1020000</v>
      </c>
      <c r="K126" s="176">
        <f t="shared" si="10"/>
        <v>100</v>
      </c>
    </row>
    <row r="127" spans="1:11" ht="26.25" customHeight="1">
      <c r="A127" s="38">
        <v>117</v>
      </c>
      <c r="B127" s="38">
        <v>89</v>
      </c>
      <c r="C127" s="166" t="s">
        <v>113</v>
      </c>
      <c r="D127" s="38">
        <v>834</v>
      </c>
      <c r="E127" s="43" t="s">
        <v>100</v>
      </c>
      <c r="F127" s="48">
        <v>200000000</v>
      </c>
      <c r="G127" s="36"/>
      <c r="H127" s="177">
        <f>H128</f>
        <v>1282290</v>
      </c>
      <c r="I127" s="176">
        <f t="shared" si="21"/>
        <v>1020000</v>
      </c>
      <c r="J127" s="176">
        <f t="shared" si="21"/>
        <v>1020000</v>
      </c>
      <c r="K127" s="176">
        <f t="shared" si="10"/>
        <v>100</v>
      </c>
    </row>
    <row r="128" spans="1:11" ht="26.25" customHeight="1">
      <c r="A128" s="38">
        <v>118</v>
      </c>
      <c r="B128" s="38"/>
      <c r="C128" s="27" t="s">
        <v>114</v>
      </c>
      <c r="D128" s="38">
        <v>834</v>
      </c>
      <c r="E128" s="43" t="s">
        <v>100</v>
      </c>
      <c r="F128" s="48">
        <v>220000000</v>
      </c>
      <c r="G128" s="36"/>
      <c r="H128" s="177">
        <f>H129</f>
        <v>1282290</v>
      </c>
      <c r="I128" s="176">
        <f t="shared" si="21"/>
        <v>1020000</v>
      </c>
      <c r="J128" s="176">
        <f t="shared" si="21"/>
        <v>1020000</v>
      </c>
      <c r="K128" s="176">
        <f t="shared" si="10"/>
        <v>100</v>
      </c>
    </row>
    <row r="129" spans="1:11" ht="62.25" customHeight="1">
      <c r="A129" s="38">
        <v>119</v>
      </c>
      <c r="B129" s="38"/>
      <c r="C129" s="27" t="s">
        <v>115</v>
      </c>
      <c r="D129" s="38">
        <v>834</v>
      </c>
      <c r="E129" s="43" t="s">
        <v>100</v>
      </c>
      <c r="F129" s="67">
        <v>220082060</v>
      </c>
      <c r="G129" s="36"/>
      <c r="H129" s="177">
        <f>H130</f>
        <v>1282290</v>
      </c>
      <c r="I129" s="176">
        <f t="shared" si="21"/>
        <v>1020000</v>
      </c>
      <c r="J129" s="176">
        <f t="shared" si="21"/>
        <v>1020000</v>
      </c>
      <c r="K129" s="176">
        <f t="shared" si="10"/>
        <v>100</v>
      </c>
    </row>
    <row r="130" spans="1:11" ht="26.25" customHeight="1">
      <c r="A130" s="38">
        <v>120</v>
      </c>
      <c r="B130" s="38"/>
      <c r="C130" s="27" t="s">
        <v>7</v>
      </c>
      <c r="D130" s="38">
        <v>834</v>
      </c>
      <c r="E130" s="43" t="s">
        <v>100</v>
      </c>
      <c r="F130" s="48">
        <v>220082060</v>
      </c>
      <c r="G130" s="36">
        <v>500</v>
      </c>
      <c r="H130" s="177">
        <f>H131</f>
        <v>1282290</v>
      </c>
      <c r="I130" s="176">
        <f t="shared" si="21"/>
        <v>1020000</v>
      </c>
      <c r="J130" s="176">
        <f t="shared" si="21"/>
        <v>1020000</v>
      </c>
      <c r="K130" s="176">
        <f t="shared" si="10"/>
        <v>100</v>
      </c>
    </row>
    <row r="131" spans="1:11" ht="26.25" customHeight="1">
      <c r="A131" s="38">
        <v>121</v>
      </c>
      <c r="B131" s="38"/>
      <c r="C131" s="27" t="s">
        <v>9</v>
      </c>
      <c r="D131" s="38">
        <v>834</v>
      </c>
      <c r="E131" s="43" t="s">
        <v>100</v>
      </c>
      <c r="F131" s="48">
        <v>220082060</v>
      </c>
      <c r="G131" s="36">
        <v>540</v>
      </c>
      <c r="H131" s="177">
        <v>1282290</v>
      </c>
      <c r="I131" s="176">
        <v>1020000</v>
      </c>
      <c r="J131" s="176">
        <f>I131</f>
        <v>1020000</v>
      </c>
      <c r="K131" s="176">
        <f t="shared" si="10"/>
        <v>100</v>
      </c>
    </row>
    <row r="132" spans="1:11" ht="26.25" customHeight="1">
      <c r="A132" s="120">
        <v>122</v>
      </c>
      <c r="B132" s="120"/>
      <c r="C132" s="112" t="s">
        <v>196</v>
      </c>
      <c r="D132" s="113">
        <v>834</v>
      </c>
      <c r="E132" s="114" t="s">
        <v>202</v>
      </c>
      <c r="F132" s="115">
        <v>100000000</v>
      </c>
      <c r="G132" s="127"/>
      <c r="H132" s="179">
        <f aca="true" t="shared" si="22" ref="H132:J133">H133</f>
        <v>36396</v>
      </c>
      <c r="I132" s="176">
        <f t="shared" si="22"/>
        <v>68689.73</v>
      </c>
      <c r="J132" s="176">
        <f t="shared" si="22"/>
        <v>68689.73</v>
      </c>
      <c r="K132" s="176">
        <f t="shared" si="10"/>
        <v>100</v>
      </c>
    </row>
    <row r="133" spans="1:11" ht="26.25" customHeight="1">
      <c r="A133" s="120">
        <v>123</v>
      </c>
      <c r="B133" s="120"/>
      <c r="C133" s="112" t="s">
        <v>197</v>
      </c>
      <c r="D133" s="113">
        <v>834</v>
      </c>
      <c r="E133" s="114" t="s">
        <v>201</v>
      </c>
      <c r="F133" s="115">
        <v>140000000</v>
      </c>
      <c r="G133" s="127"/>
      <c r="H133" s="179">
        <f t="shared" si="22"/>
        <v>36396</v>
      </c>
      <c r="I133" s="176">
        <f t="shared" si="22"/>
        <v>68689.73</v>
      </c>
      <c r="J133" s="176">
        <f t="shared" si="22"/>
        <v>68689.73</v>
      </c>
      <c r="K133" s="176">
        <f t="shared" si="10"/>
        <v>100</v>
      </c>
    </row>
    <row r="134" spans="1:11" ht="48" customHeight="1">
      <c r="A134" s="120">
        <v>124</v>
      </c>
      <c r="B134" s="120"/>
      <c r="C134" s="112" t="s">
        <v>198</v>
      </c>
      <c r="D134" s="113">
        <v>834</v>
      </c>
      <c r="E134" s="114" t="s">
        <v>201</v>
      </c>
      <c r="F134" s="115">
        <v>140082110</v>
      </c>
      <c r="G134" s="127"/>
      <c r="H134" s="179">
        <f>H136</f>
        <v>36396</v>
      </c>
      <c r="I134" s="176">
        <f>I135</f>
        <v>68689.73</v>
      </c>
      <c r="J134" s="176">
        <f>J135</f>
        <v>68689.73</v>
      </c>
      <c r="K134" s="176">
        <f t="shared" si="10"/>
        <v>100</v>
      </c>
    </row>
    <row r="135" spans="1:11" ht="26.25" customHeight="1">
      <c r="A135" s="120">
        <v>125</v>
      </c>
      <c r="B135" s="120"/>
      <c r="C135" s="112" t="s">
        <v>199</v>
      </c>
      <c r="D135" s="113">
        <v>834</v>
      </c>
      <c r="E135" s="114" t="s">
        <v>201</v>
      </c>
      <c r="F135" s="115">
        <v>140082110</v>
      </c>
      <c r="G135" s="127"/>
      <c r="H135" s="179">
        <f>H136</f>
        <v>36396</v>
      </c>
      <c r="I135" s="176">
        <f>I136</f>
        <v>68689.73</v>
      </c>
      <c r="J135" s="176">
        <f>J136</f>
        <v>68689.73</v>
      </c>
      <c r="K135" s="176">
        <f t="shared" si="10"/>
        <v>100</v>
      </c>
    </row>
    <row r="136" spans="1:11" ht="142.5" customHeight="1">
      <c r="A136" s="120">
        <v>126</v>
      </c>
      <c r="B136" s="120"/>
      <c r="C136" s="112" t="s">
        <v>200</v>
      </c>
      <c r="D136" s="113">
        <v>834</v>
      </c>
      <c r="E136" s="114" t="s">
        <v>201</v>
      </c>
      <c r="F136" s="115">
        <v>140082110</v>
      </c>
      <c r="G136" s="127"/>
      <c r="H136" s="179">
        <f>H137</f>
        <v>36396</v>
      </c>
      <c r="I136" s="176">
        <f>I137</f>
        <v>68689.73</v>
      </c>
      <c r="J136" s="176">
        <f>I136</f>
        <v>68689.73</v>
      </c>
      <c r="K136" s="176">
        <f t="shared" si="10"/>
        <v>100</v>
      </c>
    </row>
    <row r="137" spans="1:11" ht="26.25" customHeight="1">
      <c r="A137" s="120">
        <v>127</v>
      </c>
      <c r="B137" s="120"/>
      <c r="C137" s="112" t="s">
        <v>7</v>
      </c>
      <c r="D137" s="113">
        <v>834</v>
      </c>
      <c r="E137" s="114" t="s">
        <v>201</v>
      </c>
      <c r="F137" s="115">
        <v>140082110</v>
      </c>
      <c r="G137" s="127">
        <v>500</v>
      </c>
      <c r="H137" s="179">
        <f>H138</f>
        <v>36396</v>
      </c>
      <c r="I137" s="176">
        <f>I138</f>
        <v>68689.73</v>
      </c>
      <c r="J137" s="176">
        <f>I137</f>
        <v>68689.73</v>
      </c>
      <c r="K137" s="176">
        <f t="shared" si="10"/>
        <v>100</v>
      </c>
    </row>
    <row r="138" spans="1:11" ht="26.25" customHeight="1">
      <c r="A138" s="120">
        <v>128</v>
      </c>
      <c r="B138" s="120"/>
      <c r="C138" s="112" t="s">
        <v>9</v>
      </c>
      <c r="D138" s="113">
        <v>834</v>
      </c>
      <c r="E138" s="114" t="s">
        <v>201</v>
      </c>
      <c r="F138" s="115">
        <v>140082110</v>
      </c>
      <c r="G138" s="127">
        <v>540</v>
      </c>
      <c r="H138" s="179">
        <v>36396</v>
      </c>
      <c r="I138" s="176">
        <v>68689.73</v>
      </c>
      <c r="J138" s="176">
        <f>I138</f>
        <v>68689.73</v>
      </c>
      <c r="K138" s="176">
        <f t="shared" si="10"/>
        <v>100</v>
      </c>
    </row>
    <row r="139" spans="1:11" ht="26.25" customHeight="1">
      <c r="A139" s="38">
        <v>129</v>
      </c>
      <c r="B139" s="38">
        <v>85</v>
      </c>
      <c r="C139" s="27" t="s">
        <v>82</v>
      </c>
      <c r="D139" s="38">
        <v>834</v>
      </c>
      <c r="E139" s="43" t="s">
        <v>13</v>
      </c>
      <c r="F139" s="48"/>
      <c r="G139" s="119"/>
      <c r="H139" s="177">
        <f aca="true" t="shared" si="23" ref="H139:H144">H140</f>
        <v>16452.1</v>
      </c>
      <c r="I139" s="176">
        <f aca="true" t="shared" si="24" ref="I139:J144">I140</f>
        <v>16452.1</v>
      </c>
      <c r="J139" s="176">
        <f t="shared" si="24"/>
        <v>16452.1</v>
      </c>
      <c r="K139" s="176">
        <f t="shared" si="10"/>
        <v>100</v>
      </c>
    </row>
    <row r="140" spans="1:11" ht="26.25" customHeight="1">
      <c r="A140" s="38">
        <v>130</v>
      </c>
      <c r="B140" s="38">
        <v>86</v>
      </c>
      <c r="C140" s="27" t="s">
        <v>6</v>
      </c>
      <c r="D140" s="38">
        <v>834</v>
      </c>
      <c r="E140" s="43" t="s">
        <v>14</v>
      </c>
      <c r="F140" s="48"/>
      <c r="G140" s="43"/>
      <c r="H140" s="177">
        <f t="shared" si="23"/>
        <v>16452.1</v>
      </c>
      <c r="I140" s="176">
        <f t="shared" si="24"/>
        <v>16452.1</v>
      </c>
      <c r="J140" s="176">
        <f t="shared" si="24"/>
        <v>16452.1</v>
      </c>
      <c r="K140" s="176">
        <f aca="true" t="shared" si="25" ref="K140:K146">J140/I140*100</f>
        <v>100</v>
      </c>
    </row>
    <row r="141" spans="1:11" ht="26.25" customHeight="1">
      <c r="A141" s="38">
        <v>131</v>
      </c>
      <c r="B141" s="38"/>
      <c r="C141" s="27" t="s">
        <v>88</v>
      </c>
      <c r="D141" s="38">
        <v>834</v>
      </c>
      <c r="E141" s="43" t="s">
        <v>14</v>
      </c>
      <c r="F141" s="48">
        <v>8100000000</v>
      </c>
      <c r="G141" s="43"/>
      <c r="H141" s="177">
        <f t="shared" si="23"/>
        <v>16452.1</v>
      </c>
      <c r="I141" s="176">
        <f t="shared" si="24"/>
        <v>16452.1</v>
      </c>
      <c r="J141" s="176">
        <f t="shared" si="24"/>
        <v>16452.1</v>
      </c>
      <c r="K141" s="176">
        <f t="shared" si="25"/>
        <v>100</v>
      </c>
    </row>
    <row r="142" spans="1:11" ht="26.25" customHeight="1">
      <c r="A142" s="38">
        <v>132</v>
      </c>
      <c r="B142" s="38"/>
      <c r="C142" s="27" t="s">
        <v>104</v>
      </c>
      <c r="D142" s="38">
        <v>834</v>
      </c>
      <c r="E142" s="43" t="s">
        <v>14</v>
      </c>
      <c r="F142" s="48">
        <v>8110000000</v>
      </c>
      <c r="G142" s="43"/>
      <c r="H142" s="177">
        <f t="shared" si="23"/>
        <v>16452.1</v>
      </c>
      <c r="I142" s="176">
        <f t="shared" si="24"/>
        <v>16452.1</v>
      </c>
      <c r="J142" s="176">
        <f t="shared" si="24"/>
        <v>16452.1</v>
      </c>
      <c r="K142" s="176">
        <f t="shared" si="25"/>
        <v>100</v>
      </c>
    </row>
    <row r="143" spans="1:11" ht="99.75" customHeight="1">
      <c r="A143" s="38">
        <v>133</v>
      </c>
      <c r="B143" s="38"/>
      <c r="C143" s="166" t="s">
        <v>66</v>
      </c>
      <c r="D143" s="38">
        <v>834</v>
      </c>
      <c r="E143" s="43" t="s">
        <v>14</v>
      </c>
      <c r="F143" s="48">
        <v>8110082090</v>
      </c>
      <c r="G143" s="43"/>
      <c r="H143" s="177">
        <f t="shared" si="23"/>
        <v>16452.1</v>
      </c>
      <c r="I143" s="176">
        <f t="shared" si="24"/>
        <v>16452.1</v>
      </c>
      <c r="J143" s="176">
        <f t="shared" si="24"/>
        <v>16452.1</v>
      </c>
      <c r="K143" s="176">
        <f t="shared" si="25"/>
        <v>100</v>
      </c>
    </row>
    <row r="144" spans="1:11" ht="26.25" customHeight="1">
      <c r="A144" s="38">
        <v>134</v>
      </c>
      <c r="B144" s="38"/>
      <c r="C144" s="27" t="s">
        <v>7</v>
      </c>
      <c r="D144" s="38">
        <v>834</v>
      </c>
      <c r="E144" s="43" t="s">
        <v>14</v>
      </c>
      <c r="F144" s="48">
        <v>8110082090</v>
      </c>
      <c r="G144" s="43" t="s">
        <v>5</v>
      </c>
      <c r="H144" s="177">
        <f t="shared" si="23"/>
        <v>16452.1</v>
      </c>
      <c r="I144" s="176">
        <f t="shared" si="24"/>
        <v>16452.1</v>
      </c>
      <c r="J144" s="176">
        <f t="shared" si="24"/>
        <v>16452.1</v>
      </c>
      <c r="K144" s="176">
        <f t="shared" si="25"/>
        <v>100</v>
      </c>
    </row>
    <row r="145" spans="1:11" ht="26.25" customHeight="1">
      <c r="A145" s="38">
        <v>135</v>
      </c>
      <c r="B145" s="38"/>
      <c r="C145" s="27" t="s">
        <v>9</v>
      </c>
      <c r="D145" s="38">
        <v>834</v>
      </c>
      <c r="E145" s="43" t="s">
        <v>14</v>
      </c>
      <c r="F145" s="48">
        <v>8110082090</v>
      </c>
      <c r="G145" s="43" t="s">
        <v>8</v>
      </c>
      <c r="H145" s="177">
        <v>16452.1</v>
      </c>
      <c r="I145" s="176">
        <f>H145</f>
        <v>16452.1</v>
      </c>
      <c r="J145" s="176">
        <f>I145</f>
        <v>16452.1</v>
      </c>
      <c r="K145" s="176">
        <f t="shared" si="25"/>
        <v>100</v>
      </c>
    </row>
    <row r="146" spans="1:11" s="41" customFormat="1" ht="26.25" customHeight="1">
      <c r="A146" s="39"/>
      <c r="B146" s="39"/>
      <c r="C146" s="57" t="s">
        <v>30</v>
      </c>
      <c r="D146" s="39"/>
      <c r="E146" s="62"/>
      <c r="F146" s="62"/>
      <c r="G146" s="62"/>
      <c r="H146" s="64">
        <v>5148824</v>
      </c>
      <c r="I146" s="176">
        <v>6086122.07</v>
      </c>
      <c r="J146" s="176">
        <v>6038732.47</v>
      </c>
      <c r="K146" s="176">
        <f t="shared" si="25"/>
        <v>99.22134982744439</v>
      </c>
    </row>
    <row r="147" ht="12.75" customHeight="1"/>
    <row r="153" ht="1.5" customHeight="1"/>
    <row r="154" ht="12" hidden="1"/>
    <row r="155" ht="12" hidden="1"/>
    <row r="156" ht="12" hidden="1"/>
    <row r="157" ht="12" hidden="1"/>
    <row r="158" ht="12" hidden="1"/>
    <row r="159" spans="1:7" ht="8.25" customHeight="1" hidden="1">
      <c r="A159" s="283"/>
      <c r="B159" s="283"/>
      <c r="C159" s="283"/>
      <c r="D159" s="283"/>
      <c r="E159" s="283"/>
      <c r="F159" s="283"/>
      <c r="G159" s="283"/>
    </row>
  </sheetData>
  <sheetProtection/>
  <mergeCells count="9">
    <mergeCell ref="A159:B159"/>
    <mergeCell ref="C159:G159"/>
    <mergeCell ref="B1:E1"/>
    <mergeCell ref="B2:E2"/>
    <mergeCell ref="I4:K4"/>
    <mergeCell ref="A6:K7"/>
    <mergeCell ref="B3:E3"/>
    <mergeCell ref="D4:H4"/>
    <mergeCell ref="C5:H5"/>
  </mergeCells>
  <printOptions/>
  <pageMargins left="0.7480314960629921" right="0.7480314960629921" top="0.5905511811023623" bottom="0.5905511811023623" header="0.5118110236220472" footer="0.5118110236220472"/>
  <pageSetup fitToHeight="100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7"/>
  <sheetViews>
    <sheetView zoomScalePageLayoutView="0" workbookViewId="0" topLeftCell="A28">
      <selection activeCell="B3" sqref="B3:H3"/>
    </sheetView>
  </sheetViews>
  <sheetFormatPr defaultColWidth="9.140625" defaultRowHeight="12.75"/>
  <cols>
    <col min="2" max="2" width="30.140625" style="0" customWidth="1"/>
    <col min="3" max="3" width="10.7109375" style="0" customWidth="1"/>
    <col min="6" max="8" width="10.7109375" style="0" customWidth="1"/>
    <col min="9" max="9" width="10.28125" style="0" customWidth="1"/>
  </cols>
  <sheetData>
    <row r="1" spans="1:9" ht="12.75">
      <c r="A1" s="180"/>
      <c r="B1" s="291" t="s">
        <v>296</v>
      </c>
      <c r="C1" s="292"/>
      <c r="D1" s="292"/>
      <c r="E1" s="292"/>
      <c r="F1" s="292"/>
      <c r="G1" s="292"/>
      <c r="H1" s="292"/>
      <c r="I1" s="180"/>
    </row>
    <row r="2" spans="1:9" ht="12.75">
      <c r="A2" s="180"/>
      <c r="B2" s="296" t="s">
        <v>297</v>
      </c>
      <c r="C2" s="297"/>
      <c r="D2" s="297"/>
      <c r="E2" s="297"/>
      <c r="F2" s="297"/>
      <c r="G2" s="180"/>
      <c r="H2" s="180"/>
      <c r="I2" s="180"/>
    </row>
    <row r="3" spans="1:9" ht="12.75">
      <c r="A3" s="180"/>
      <c r="B3" s="291" t="s">
        <v>362</v>
      </c>
      <c r="C3" s="292"/>
      <c r="D3" s="292"/>
      <c r="E3" s="292"/>
      <c r="F3" s="292"/>
      <c r="G3" s="292"/>
      <c r="H3" s="292"/>
      <c r="I3" s="180"/>
    </row>
    <row r="4" spans="1:9" ht="12.75">
      <c r="A4" s="180"/>
      <c r="B4" s="291" t="s">
        <v>298</v>
      </c>
      <c r="C4" s="292"/>
      <c r="D4" s="292"/>
      <c r="E4" s="292"/>
      <c r="F4" s="292"/>
      <c r="G4" s="292"/>
      <c r="H4" s="292"/>
      <c r="I4" s="180"/>
    </row>
    <row r="5" spans="1:9" ht="12.75">
      <c r="A5" s="180"/>
      <c r="B5" s="291"/>
      <c r="C5" s="292"/>
      <c r="D5" s="292"/>
      <c r="E5" s="292"/>
      <c r="F5" s="292"/>
      <c r="G5" s="292"/>
      <c r="H5" s="292"/>
      <c r="I5" s="180"/>
    </row>
    <row r="6" spans="1:9" ht="12.75">
      <c r="A6" s="180"/>
      <c r="B6" s="296" t="s">
        <v>297</v>
      </c>
      <c r="C6" s="297"/>
      <c r="D6" s="297"/>
      <c r="E6" s="297"/>
      <c r="F6" s="297"/>
      <c r="G6" s="180"/>
      <c r="H6" s="180"/>
      <c r="I6" s="180"/>
    </row>
    <row r="7" spans="1:9" ht="12.75">
      <c r="A7" s="180"/>
      <c r="B7" s="291"/>
      <c r="C7" s="292"/>
      <c r="D7" s="292"/>
      <c r="E7" s="292"/>
      <c r="F7" s="292"/>
      <c r="G7" s="292"/>
      <c r="H7" s="292"/>
      <c r="I7" s="180"/>
    </row>
    <row r="8" spans="1:9" ht="12.75">
      <c r="A8" s="180"/>
      <c r="B8" s="291"/>
      <c r="C8" s="292"/>
      <c r="D8" s="292"/>
      <c r="E8" s="292"/>
      <c r="F8" s="292"/>
      <c r="G8" s="292"/>
      <c r="H8" s="292"/>
      <c r="I8" s="180"/>
    </row>
    <row r="9" spans="1:9" ht="28.5" customHeight="1">
      <c r="A9" s="293" t="s">
        <v>311</v>
      </c>
      <c r="B9" s="293"/>
      <c r="C9" s="293"/>
      <c r="D9" s="293"/>
      <c r="E9" s="293"/>
      <c r="F9" s="293"/>
      <c r="G9" s="294"/>
      <c r="H9" s="294"/>
      <c r="I9" s="180"/>
    </row>
    <row r="10" spans="1:9" ht="12.75">
      <c r="A10" s="180"/>
      <c r="B10" s="180"/>
      <c r="C10" s="180"/>
      <c r="D10" s="180"/>
      <c r="E10" s="180"/>
      <c r="F10" s="180"/>
      <c r="G10" s="180"/>
      <c r="H10" s="180"/>
      <c r="I10" s="180"/>
    </row>
    <row r="11" spans="1:9" ht="12.75">
      <c r="A11" s="295" t="s">
        <v>36</v>
      </c>
      <c r="B11" s="295" t="s">
        <v>10</v>
      </c>
      <c r="C11" s="295" t="s">
        <v>11</v>
      </c>
      <c r="D11" s="295" t="s">
        <v>12</v>
      </c>
      <c r="E11" s="295" t="s">
        <v>128</v>
      </c>
      <c r="F11" s="295" t="s">
        <v>205</v>
      </c>
      <c r="G11" s="295" t="s">
        <v>299</v>
      </c>
      <c r="H11" s="295" t="s">
        <v>284</v>
      </c>
      <c r="I11" s="287" t="s">
        <v>300</v>
      </c>
    </row>
    <row r="12" spans="1:9" ht="12.75">
      <c r="A12" s="295"/>
      <c r="B12" s="295"/>
      <c r="C12" s="295"/>
      <c r="D12" s="295"/>
      <c r="E12" s="295"/>
      <c r="F12" s="295"/>
      <c r="G12" s="295"/>
      <c r="H12" s="295"/>
      <c r="I12" s="288"/>
    </row>
    <row r="13" spans="1:9" ht="12.75">
      <c r="A13" s="181"/>
      <c r="B13" s="181">
        <v>1</v>
      </c>
      <c r="C13" s="181">
        <v>2</v>
      </c>
      <c r="D13" s="182">
        <v>3</v>
      </c>
      <c r="E13" s="182">
        <v>4</v>
      </c>
      <c r="F13" s="182">
        <v>5</v>
      </c>
      <c r="G13" s="182">
        <v>6</v>
      </c>
      <c r="H13" s="182">
        <v>7</v>
      </c>
      <c r="I13" s="183">
        <v>8</v>
      </c>
    </row>
    <row r="14" spans="1:9" ht="48" customHeight="1">
      <c r="A14" s="181">
        <v>1</v>
      </c>
      <c r="B14" s="184" t="s">
        <v>129</v>
      </c>
      <c r="C14" s="185">
        <v>100000000</v>
      </c>
      <c r="D14" s="181"/>
      <c r="E14" s="186"/>
      <c r="F14" s="187">
        <f>F15+F50+F66</f>
        <v>1989750</v>
      </c>
      <c r="G14" s="187">
        <f>G15+G50+G66</f>
        <v>2523968.39</v>
      </c>
      <c r="H14" s="187">
        <f>H15+H50+H66</f>
        <v>2496181.51</v>
      </c>
      <c r="I14" s="188">
        <f aca="true" t="shared" si="0" ref="I14:I25">H14/G14*100</f>
        <v>98.89907971470275</v>
      </c>
    </row>
    <row r="15" spans="1:9" ht="36">
      <c r="A15" s="189">
        <v>2</v>
      </c>
      <c r="B15" s="190" t="s">
        <v>312</v>
      </c>
      <c r="C15" s="191">
        <v>110000000</v>
      </c>
      <c r="D15" s="192"/>
      <c r="E15" s="193"/>
      <c r="F15" s="194">
        <f>F16+F21+F26+F33+F38+F45+F32</f>
        <v>628764</v>
      </c>
      <c r="G15" s="194">
        <f>G16+G21+G26+G33+G38+G45+G32</f>
        <v>1148463.6600000001</v>
      </c>
      <c r="H15" s="194">
        <f>H16+H21+H26+H33+H38+H45+H32</f>
        <v>1140202.93</v>
      </c>
      <c r="I15" s="195">
        <f>H15/G15*100</f>
        <v>99.28071472457385</v>
      </c>
    </row>
    <row r="16" spans="1:9" ht="156">
      <c r="A16" s="196">
        <v>3</v>
      </c>
      <c r="B16" s="197" t="s">
        <v>313</v>
      </c>
      <c r="C16" s="198">
        <v>110010490</v>
      </c>
      <c r="D16" s="199"/>
      <c r="E16" s="200"/>
      <c r="F16" s="201">
        <f>F17</f>
        <v>0</v>
      </c>
      <c r="G16" s="201">
        <f aca="true" t="shared" si="1" ref="G16:H19">G17</f>
        <v>21249</v>
      </c>
      <c r="H16" s="201">
        <f t="shared" si="1"/>
        <v>21249</v>
      </c>
      <c r="I16" s="195">
        <f>H16/G16*100</f>
        <v>100</v>
      </c>
    </row>
    <row r="17" spans="1:9" ht="84">
      <c r="A17" s="196">
        <v>4</v>
      </c>
      <c r="B17" s="202" t="s">
        <v>86</v>
      </c>
      <c r="C17" s="198">
        <v>110010490</v>
      </c>
      <c r="D17" s="199"/>
      <c r="E17" s="200"/>
      <c r="F17" s="201">
        <f>F18</f>
        <v>0</v>
      </c>
      <c r="G17" s="187">
        <f t="shared" si="1"/>
        <v>21249</v>
      </c>
      <c r="H17" s="187">
        <f t="shared" si="1"/>
        <v>21249</v>
      </c>
      <c r="I17" s="203">
        <f t="shared" si="0"/>
        <v>100</v>
      </c>
    </row>
    <row r="18" spans="1:9" ht="36">
      <c r="A18" s="196">
        <v>5</v>
      </c>
      <c r="B18" s="204" t="s">
        <v>87</v>
      </c>
      <c r="C18" s="198">
        <v>110010490</v>
      </c>
      <c r="D18" s="199"/>
      <c r="E18" s="200"/>
      <c r="F18" s="201">
        <f>F19</f>
        <v>0</v>
      </c>
      <c r="G18" s="187">
        <f t="shared" si="1"/>
        <v>21249</v>
      </c>
      <c r="H18" s="187">
        <f t="shared" si="1"/>
        <v>21249</v>
      </c>
      <c r="I18" s="203">
        <f t="shared" si="0"/>
        <v>100</v>
      </c>
    </row>
    <row r="19" spans="1:9" ht="12.75">
      <c r="A19" s="181">
        <v>6</v>
      </c>
      <c r="B19" s="202" t="s">
        <v>38</v>
      </c>
      <c r="C19" s="198">
        <v>110010490</v>
      </c>
      <c r="D19" s="199">
        <v>100</v>
      </c>
      <c r="E19" s="200" t="s">
        <v>51</v>
      </c>
      <c r="F19" s="201">
        <f>F20</f>
        <v>0</v>
      </c>
      <c r="G19" s="187">
        <f t="shared" si="1"/>
        <v>21249</v>
      </c>
      <c r="H19" s="187">
        <f t="shared" si="1"/>
        <v>21249</v>
      </c>
      <c r="I19" s="203">
        <f t="shared" si="0"/>
        <v>100</v>
      </c>
    </row>
    <row r="20" spans="1:9" ht="24">
      <c r="A20" s="189">
        <v>7</v>
      </c>
      <c r="B20" s="202" t="s">
        <v>49</v>
      </c>
      <c r="C20" s="198">
        <v>110010490</v>
      </c>
      <c r="D20" s="199">
        <v>120</v>
      </c>
      <c r="E20" s="200" t="s">
        <v>55</v>
      </c>
      <c r="F20" s="201">
        <v>0</v>
      </c>
      <c r="G20" s="187">
        <v>21249</v>
      </c>
      <c r="H20" s="187">
        <f>G20</f>
        <v>21249</v>
      </c>
      <c r="I20" s="203">
        <f t="shared" si="0"/>
        <v>100</v>
      </c>
    </row>
    <row r="21" spans="1:9" ht="96">
      <c r="A21" s="196">
        <v>8</v>
      </c>
      <c r="B21" s="202" t="s">
        <v>314</v>
      </c>
      <c r="C21" s="185">
        <v>110081010</v>
      </c>
      <c r="D21" s="205"/>
      <c r="E21" s="206"/>
      <c r="F21" s="187">
        <f>F22</f>
        <v>250000</v>
      </c>
      <c r="G21" s="187">
        <f aca="true" t="shared" si="2" ref="G21:H24">G22</f>
        <v>290973</v>
      </c>
      <c r="H21" s="187">
        <f t="shared" si="2"/>
        <v>290973</v>
      </c>
      <c r="I21" s="203">
        <f t="shared" si="0"/>
        <v>100</v>
      </c>
    </row>
    <row r="22" spans="1:9" ht="36">
      <c r="A22" s="196">
        <v>9</v>
      </c>
      <c r="B22" s="207" t="s">
        <v>90</v>
      </c>
      <c r="C22" s="185">
        <v>110081010</v>
      </c>
      <c r="D22" s="181">
        <v>200</v>
      </c>
      <c r="E22" s="186"/>
      <c r="F22" s="187">
        <f>+F23</f>
        <v>250000</v>
      </c>
      <c r="G22" s="187">
        <f t="shared" si="2"/>
        <v>290973</v>
      </c>
      <c r="H22" s="187">
        <f t="shared" si="2"/>
        <v>290973</v>
      </c>
      <c r="I22" s="203">
        <f t="shared" si="0"/>
        <v>100</v>
      </c>
    </row>
    <row r="23" spans="1:9" ht="36">
      <c r="A23" s="196">
        <v>10</v>
      </c>
      <c r="B23" s="207" t="s">
        <v>91</v>
      </c>
      <c r="C23" s="185">
        <v>110081010</v>
      </c>
      <c r="D23" s="181">
        <v>240</v>
      </c>
      <c r="E23" s="186"/>
      <c r="F23" s="187">
        <f>F24</f>
        <v>250000</v>
      </c>
      <c r="G23" s="187">
        <f t="shared" si="2"/>
        <v>290973</v>
      </c>
      <c r="H23" s="187">
        <f t="shared" si="2"/>
        <v>290973</v>
      </c>
      <c r="I23" s="203">
        <f t="shared" si="0"/>
        <v>100</v>
      </c>
    </row>
    <row r="24" spans="1:9" ht="12.75">
      <c r="A24" s="181">
        <v>11</v>
      </c>
      <c r="B24" s="202" t="s">
        <v>44</v>
      </c>
      <c r="C24" s="185">
        <v>110081010</v>
      </c>
      <c r="D24" s="181">
        <v>240</v>
      </c>
      <c r="E24" s="186" t="s">
        <v>58</v>
      </c>
      <c r="F24" s="187">
        <f>+F25</f>
        <v>250000</v>
      </c>
      <c r="G24" s="187">
        <f t="shared" si="2"/>
        <v>290973</v>
      </c>
      <c r="H24" s="187">
        <f t="shared" si="2"/>
        <v>290973</v>
      </c>
      <c r="I24" s="203">
        <f t="shared" si="0"/>
        <v>100</v>
      </c>
    </row>
    <row r="25" spans="1:9" ht="12.75">
      <c r="A25" s="189">
        <v>12</v>
      </c>
      <c r="B25" s="202" t="s">
        <v>45</v>
      </c>
      <c r="C25" s="185">
        <v>110081010</v>
      </c>
      <c r="D25" s="181">
        <v>240</v>
      </c>
      <c r="E25" s="186" t="s">
        <v>59</v>
      </c>
      <c r="F25" s="187">
        <v>250000</v>
      </c>
      <c r="G25" s="187">
        <v>290973</v>
      </c>
      <c r="H25" s="187">
        <v>290973</v>
      </c>
      <c r="I25" s="203">
        <f t="shared" si="0"/>
        <v>100</v>
      </c>
    </row>
    <row r="26" spans="1:9" ht="108">
      <c r="A26" s="196">
        <v>15</v>
      </c>
      <c r="B26" s="202" t="s">
        <v>315</v>
      </c>
      <c r="C26" s="185">
        <v>110081040</v>
      </c>
      <c r="D26" s="205"/>
      <c r="E26" s="206"/>
      <c r="F26" s="187">
        <f>+F27</f>
        <v>0</v>
      </c>
      <c r="G26" s="187">
        <f>G27</f>
        <v>10000</v>
      </c>
      <c r="H26" s="187">
        <f>H27</f>
        <v>10000</v>
      </c>
      <c r="I26" s="203">
        <f>I27</f>
        <v>100</v>
      </c>
    </row>
    <row r="27" spans="1:9" ht="36">
      <c r="A27" s="181">
        <v>16</v>
      </c>
      <c r="B27" s="208" t="s">
        <v>90</v>
      </c>
      <c r="C27" s="185">
        <v>110081040</v>
      </c>
      <c r="D27" s="181">
        <v>200</v>
      </c>
      <c r="E27" s="186"/>
      <c r="F27" s="187">
        <f>+F28</f>
        <v>0</v>
      </c>
      <c r="G27" s="187">
        <f>+G28</f>
        <v>10000</v>
      </c>
      <c r="H27" s="187">
        <f>+H28</f>
        <v>10000</v>
      </c>
      <c r="I27" s="203">
        <f>I28</f>
        <v>100</v>
      </c>
    </row>
    <row r="28" spans="1:9" ht="36">
      <c r="A28" s="189">
        <v>17</v>
      </c>
      <c r="B28" s="208" t="s">
        <v>91</v>
      </c>
      <c r="C28" s="185">
        <v>110081040</v>
      </c>
      <c r="D28" s="181">
        <v>240</v>
      </c>
      <c r="E28" s="186"/>
      <c r="F28" s="187">
        <f>+F29</f>
        <v>0</v>
      </c>
      <c r="G28" s="187">
        <f>G29</f>
        <v>10000</v>
      </c>
      <c r="H28" s="209">
        <f>H29</f>
        <v>10000</v>
      </c>
      <c r="I28" s="203">
        <f>I29</f>
        <v>100</v>
      </c>
    </row>
    <row r="29" spans="1:9" ht="12.75">
      <c r="A29" s="196">
        <v>18</v>
      </c>
      <c r="B29" s="184" t="s">
        <v>130</v>
      </c>
      <c r="C29" s="185">
        <v>110081040</v>
      </c>
      <c r="D29" s="181">
        <v>240</v>
      </c>
      <c r="E29" s="186" t="s">
        <v>58</v>
      </c>
      <c r="F29" s="187">
        <f>+F30</f>
        <v>0</v>
      </c>
      <c r="G29" s="187">
        <f>+G30</f>
        <v>10000</v>
      </c>
      <c r="H29" s="187">
        <f>+H30</f>
        <v>10000</v>
      </c>
      <c r="I29" s="203">
        <f>H29/G29*100</f>
        <v>100</v>
      </c>
    </row>
    <row r="30" spans="1:9" ht="12.75">
      <c r="A30" s="196">
        <v>19</v>
      </c>
      <c r="B30" s="202" t="s">
        <v>45</v>
      </c>
      <c r="C30" s="185">
        <v>110081040</v>
      </c>
      <c r="D30" s="181">
        <v>240</v>
      </c>
      <c r="E30" s="186" t="s">
        <v>59</v>
      </c>
      <c r="F30" s="187">
        <v>0</v>
      </c>
      <c r="G30" s="187">
        <v>10000</v>
      </c>
      <c r="H30" s="187">
        <v>10000</v>
      </c>
      <c r="I30" s="188">
        <f>H30/G30*100</f>
        <v>100</v>
      </c>
    </row>
    <row r="31" spans="1:9" ht="36">
      <c r="A31" s="196">
        <v>20</v>
      </c>
      <c r="B31" s="202" t="s">
        <v>90</v>
      </c>
      <c r="C31" s="185" t="s">
        <v>258</v>
      </c>
      <c r="D31" s="181">
        <v>200</v>
      </c>
      <c r="E31" s="186" t="s">
        <v>58</v>
      </c>
      <c r="F31" s="187">
        <v>0</v>
      </c>
      <c r="G31" s="187">
        <v>5500</v>
      </c>
      <c r="H31" s="187">
        <v>5500</v>
      </c>
      <c r="I31" s="188">
        <v>100</v>
      </c>
    </row>
    <row r="32" spans="1:9" ht="36">
      <c r="A32" s="196">
        <v>21</v>
      </c>
      <c r="B32" s="202" t="s">
        <v>91</v>
      </c>
      <c r="C32" s="185" t="s">
        <v>258</v>
      </c>
      <c r="D32" s="181">
        <v>240</v>
      </c>
      <c r="E32" s="186" t="s">
        <v>59</v>
      </c>
      <c r="F32" s="187">
        <v>0</v>
      </c>
      <c r="G32" s="187">
        <v>5500</v>
      </c>
      <c r="H32" s="187">
        <v>5500</v>
      </c>
      <c r="I32" s="188">
        <v>100</v>
      </c>
    </row>
    <row r="33" spans="1:9" ht="108">
      <c r="A33" s="196">
        <v>22</v>
      </c>
      <c r="B33" s="202" t="s">
        <v>316</v>
      </c>
      <c r="C33" s="185">
        <v>110083010</v>
      </c>
      <c r="D33" s="181"/>
      <c r="E33" s="186"/>
      <c r="F33" s="187">
        <f>+F34</f>
        <v>42985</v>
      </c>
      <c r="G33" s="187">
        <f aca="true" t="shared" si="3" ref="G33:H36">G34</f>
        <v>16985</v>
      </c>
      <c r="H33" s="187">
        <f t="shared" si="3"/>
        <v>16985</v>
      </c>
      <c r="I33" s="203">
        <v>100</v>
      </c>
    </row>
    <row r="34" spans="1:9" ht="36">
      <c r="A34" s="181">
        <v>23</v>
      </c>
      <c r="B34" s="208" t="s">
        <v>90</v>
      </c>
      <c r="C34" s="185">
        <v>110083010</v>
      </c>
      <c r="D34" s="181">
        <v>200</v>
      </c>
      <c r="E34" s="186"/>
      <c r="F34" s="187">
        <f>+F35</f>
        <v>42985</v>
      </c>
      <c r="G34" s="187">
        <f t="shared" si="3"/>
        <v>16985</v>
      </c>
      <c r="H34" s="187">
        <f t="shared" si="3"/>
        <v>16985</v>
      </c>
      <c r="I34" s="203">
        <f>H34/G34*100</f>
        <v>100</v>
      </c>
    </row>
    <row r="35" spans="1:9" ht="36">
      <c r="A35" s="189">
        <v>24</v>
      </c>
      <c r="B35" s="208" t="s">
        <v>91</v>
      </c>
      <c r="C35" s="185">
        <v>110083010</v>
      </c>
      <c r="D35" s="181">
        <v>240</v>
      </c>
      <c r="E35" s="186"/>
      <c r="F35" s="187">
        <f>F36</f>
        <v>42985</v>
      </c>
      <c r="G35" s="187">
        <f t="shared" si="3"/>
        <v>16985</v>
      </c>
      <c r="H35" s="187">
        <f t="shared" si="3"/>
        <v>16985</v>
      </c>
      <c r="I35" s="203">
        <f>H35/G35*100</f>
        <v>100</v>
      </c>
    </row>
    <row r="36" spans="1:9" ht="12.75">
      <c r="A36" s="196">
        <v>25</v>
      </c>
      <c r="B36" s="208" t="s">
        <v>130</v>
      </c>
      <c r="C36" s="185">
        <v>110083010</v>
      </c>
      <c r="D36" s="181">
        <v>240</v>
      </c>
      <c r="E36" s="186" t="s">
        <v>58</v>
      </c>
      <c r="F36" s="187">
        <f>+F37</f>
        <v>42985</v>
      </c>
      <c r="G36" s="187">
        <f t="shared" si="3"/>
        <v>16985</v>
      </c>
      <c r="H36" s="187">
        <f t="shared" si="3"/>
        <v>16985</v>
      </c>
      <c r="I36" s="203">
        <f>I37</f>
        <v>100</v>
      </c>
    </row>
    <row r="37" spans="1:9" ht="12.75">
      <c r="A37" s="196">
        <v>26</v>
      </c>
      <c r="B37" s="208" t="s">
        <v>131</v>
      </c>
      <c r="C37" s="185">
        <v>110083010</v>
      </c>
      <c r="D37" s="181">
        <v>240</v>
      </c>
      <c r="E37" s="186" t="s">
        <v>76</v>
      </c>
      <c r="F37" s="209">
        <v>42985</v>
      </c>
      <c r="G37" s="187">
        <v>16985</v>
      </c>
      <c r="H37" s="187">
        <f>G37</f>
        <v>16985</v>
      </c>
      <c r="I37" s="203">
        <v>100</v>
      </c>
    </row>
    <row r="38" spans="1:9" ht="120">
      <c r="A38" s="196">
        <v>27</v>
      </c>
      <c r="B38" s="202" t="s">
        <v>317</v>
      </c>
      <c r="C38" s="185">
        <v>110083090</v>
      </c>
      <c r="D38" s="181"/>
      <c r="E38" s="186"/>
      <c r="F38" s="187">
        <f>+F39+F44</f>
        <v>335779</v>
      </c>
      <c r="G38" s="187">
        <f>+G39+G44</f>
        <v>315692.01</v>
      </c>
      <c r="H38" s="187">
        <f>+H39+H44</f>
        <v>315692.01</v>
      </c>
      <c r="I38" s="188">
        <f>H38/G38*100</f>
        <v>100</v>
      </c>
    </row>
    <row r="39" spans="1:9" ht="84">
      <c r="A39" s="181">
        <v>28</v>
      </c>
      <c r="B39" s="202" t="s">
        <v>86</v>
      </c>
      <c r="C39" s="185">
        <v>110083090</v>
      </c>
      <c r="D39" s="181">
        <v>100</v>
      </c>
      <c r="E39" s="186"/>
      <c r="F39" s="187">
        <f>+F40</f>
        <v>333779</v>
      </c>
      <c r="G39" s="187">
        <f>+G40</f>
        <v>312530</v>
      </c>
      <c r="H39" s="187">
        <f>+H40</f>
        <v>312530</v>
      </c>
      <c r="I39" s="203">
        <f>H39/G39*100</f>
        <v>100</v>
      </c>
    </row>
    <row r="40" spans="1:9" ht="36">
      <c r="A40" s="189">
        <v>29</v>
      </c>
      <c r="B40" s="202" t="s">
        <v>87</v>
      </c>
      <c r="C40" s="185">
        <v>110083090</v>
      </c>
      <c r="D40" s="181">
        <v>120</v>
      </c>
      <c r="E40" s="186"/>
      <c r="F40" s="187">
        <f>+F42</f>
        <v>333779</v>
      </c>
      <c r="G40" s="187">
        <f>G41</f>
        <v>312530</v>
      </c>
      <c r="H40" s="187">
        <f>H41</f>
        <v>312530</v>
      </c>
      <c r="I40" s="203">
        <f>I41</f>
        <v>100</v>
      </c>
    </row>
    <row r="41" spans="1:9" ht="12.75">
      <c r="A41" s="196">
        <v>30</v>
      </c>
      <c r="B41" s="202" t="s">
        <v>38</v>
      </c>
      <c r="C41" s="185">
        <v>110083090</v>
      </c>
      <c r="D41" s="181">
        <v>120</v>
      </c>
      <c r="E41" s="186" t="s">
        <v>51</v>
      </c>
      <c r="F41" s="187">
        <f>F42</f>
        <v>333779</v>
      </c>
      <c r="G41" s="187">
        <f>+G42</f>
        <v>312530</v>
      </c>
      <c r="H41" s="187">
        <f>+H42</f>
        <v>312530</v>
      </c>
      <c r="I41" s="211">
        <f>I42</f>
        <v>100</v>
      </c>
    </row>
    <row r="42" spans="1:9" ht="24">
      <c r="A42" s="196">
        <v>31</v>
      </c>
      <c r="B42" s="202" t="s">
        <v>49</v>
      </c>
      <c r="C42" s="185">
        <v>110083090</v>
      </c>
      <c r="D42" s="181">
        <v>120</v>
      </c>
      <c r="E42" s="186" t="s">
        <v>55</v>
      </c>
      <c r="F42" s="212">
        <v>333779</v>
      </c>
      <c r="G42" s="209">
        <v>312530</v>
      </c>
      <c r="H42" s="209">
        <v>312530</v>
      </c>
      <c r="I42" s="203">
        <f>H42/G42*100</f>
        <v>100</v>
      </c>
    </row>
    <row r="43" spans="1:9" ht="36">
      <c r="A43" s="196">
        <v>32</v>
      </c>
      <c r="B43" s="202" t="s">
        <v>90</v>
      </c>
      <c r="C43" s="185">
        <v>110083090</v>
      </c>
      <c r="D43" s="181">
        <v>200</v>
      </c>
      <c r="E43" s="186" t="s">
        <v>51</v>
      </c>
      <c r="F43" s="212">
        <f>F44</f>
        <v>2000</v>
      </c>
      <c r="G43" s="209">
        <f>G44</f>
        <v>3162.01</v>
      </c>
      <c r="H43" s="209">
        <f>H44</f>
        <v>3162.01</v>
      </c>
      <c r="I43" s="203">
        <f>I44</f>
        <v>100</v>
      </c>
    </row>
    <row r="44" spans="1:9" ht="36">
      <c r="A44" s="196">
        <v>33</v>
      </c>
      <c r="B44" s="202" t="s">
        <v>91</v>
      </c>
      <c r="C44" s="185">
        <v>110083090</v>
      </c>
      <c r="D44" s="181">
        <v>240</v>
      </c>
      <c r="E44" s="186" t="s">
        <v>55</v>
      </c>
      <c r="F44" s="212">
        <v>2000</v>
      </c>
      <c r="G44" s="209">
        <v>3162.01</v>
      </c>
      <c r="H44" s="209">
        <v>3162.01</v>
      </c>
      <c r="I44" s="203">
        <f>H44/G44*100</f>
        <v>100</v>
      </c>
    </row>
    <row r="45" spans="1:9" ht="132">
      <c r="A45" s="196">
        <v>34</v>
      </c>
      <c r="B45" s="202" t="s">
        <v>318</v>
      </c>
      <c r="C45" s="214" t="s">
        <v>229</v>
      </c>
      <c r="D45" s="205"/>
      <c r="E45" s="206"/>
      <c r="F45" s="212">
        <f>F46</f>
        <v>0</v>
      </c>
      <c r="G45" s="209">
        <f aca="true" t="shared" si="4" ref="G45:I48">G46</f>
        <v>488064.65</v>
      </c>
      <c r="H45" s="209">
        <f t="shared" si="4"/>
        <v>479803.92</v>
      </c>
      <c r="I45" s="203">
        <f t="shared" si="4"/>
        <v>98.30745168698449</v>
      </c>
    </row>
    <row r="46" spans="1:9" ht="36">
      <c r="A46" s="181">
        <v>35</v>
      </c>
      <c r="B46" s="202" t="s">
        <v>90</v>
      </c>
      <c r="C46" s="214" t="s">
        <v>229</v>
      </c>
      <c r="D46" s="181">
        <v>200</v>
      </c>
      <c r="E46" s="186"/>
      <c r="F46" s="212">
        <f>F47</f>
        <v>0</v>
      </c>
      <c r="G46" s="209">
        <f t="shared" si="4"/>
        <v>488064.65</v>
      </c>
      <c r="H46" s="209">
        <f t="shared" si="4"/>
        <v>479803.92</v>
      </c>
      <c r="I46" s="203">
        <f t="shared" si="4"/>
        <v>98.30745168698449</v>
      </c>
    </row>
    <row r="47" spans="1:9" ht="36">
      <c r="A47" s="189">
        <v>36</v>
      </c>
      <c r="B47" s="202" t="s">
        <v>91</v>
      </c>
      <c r="C47" s="214" t="s">
        <v>229</v>
      </c>
      <c r="D47" s="181">
        <v>240</v>
      </c>
      <c r="E47" s="186"/>
      <c r="F47" s="212">
        <f>F48</f>
        <v>0</v>
      </c>
      <c r="G47" s="209">
        <f t="shared" si="4"/>
        <v>488064.65</v>
      </c>
      <c r="H47" s="209">
        <f t="shared" si="4"/>
        <v>479803.92</v>
      </c>
      <c r="I47" s="203">
        <f t="shared" si="4"/>
        <v>98.30745168698449</v>
      </c>
    </row>
    <row r="48" spans="1:9" ht="12.75">
      <c r="A48" s="196">
        <v>37</v>
      </c>
      <c r="B48" s="184" t="s">
        <v>130</v>
      </c>
      <c r="C48" s="214" t="s">
        <v>229</v>
      </c>
      <c r="D48" s="181">
        <v>240</v>
      </c>
      <c r="E48" s="186" t="s">
        <v>58</v>
      </c>
      <c r="F48" s="212">
        <f>F49</f>
        <v>0</v>
      </c>
      <c r="G48" s="209">
        <f t="shared" si="4"/>
        <v>488064.65</v>
      </c>
      <c r="H48" s="209">
        <f t="shared" si="4"/>
        <v>479803.92</v>
      </c>
      <c r="I48" s="203">
        <f t="shared" si="4"/>
        <v>98.30745168698449</v>
      </c>
    </row>
    <row r="49" spans="1:9" ht="12.75">
      <c r="A49" s="196">
        <v>38</v>
      </c>
      <c r="B49" s="202" t="s">
        <v>45</v>
      </c>
      <c r="C49" s="214" t="s">
        <v>229</v>
      </c>
      <c r="D49" s="181">
        <v>240</v>
      </c>
      <c r="E49" s="186" t="s">
        <v>59</v>
      </c>
      <c r="F49" s="212">
        <v>0</v>
      </c>
      <c r="G49" s="209">
        <v>488064.65</v>
      </c>
      <c r="H49" s="209">
        <v>479803.92</v>
      </c>
      <c r="I49" s="203">
        <f>H49/G49*100</f>
        <v>98.30745168698449</v>
      </c>
    </row>
    <row r="50" spans="1:9" ht="48">
      <c r="A50" s="196">
        <v>39</v>
      </c>
      <c r="B50" s="190" t="s">
        <v>319</v>
      </c>
      <c r="C50" s="191">
        <v>120000000</v>
      </c>
      <c r="D50" s="189"/>
      <c r="E50" s="193"/>
      <c r="F50" s="194">
        <f>F51+F56</f>
        <v>42300</v>
      </c>
      <c r="G50" s="194">
        <f>G51+G56+G61</f>
        <v>165240</v>
      </c>
      <c r="H50" s="194">
        <f>H51+H56+H61</f>
        <v>145713.85</v>
      </c>
      <c r="I50" s="195">
        <f>H50/G50*100</f>
        <v>88.18315783103365</v>
      </c>
    </row>
    <row r="51" spans="1:9" ht="144">
      <c r="A51" s="181">
        <v>40</v>
      </c>
      <c r="B51" s="202" t="s">
        <v>320</v>
      </c>
      <c r="C51" s="185">
        <v>120081090</v>
      </c>
      <c r="D51" s="181"/>
      <c r="E51" s="186"/>
      <c r="F51" s="187">
        <f>+F52</f>
        <v>42300</v>
      </c>
      <c r="G51" s="187">
        <f>+G52</f>
        <v>33850</v>
      </c>
      <c r="H51" s="187">
        <f>H52</f>
        <v>14323.85</v>
      </c>
      <c r="I51" s="188">
        <f>H51/G51*100</f>
        <v>42.31565731166913</v>
      </c>
    </row>
    <row r="52" spans="1:9" ht="36">
      <c r="A52" s="189">
        <v>41</v>
      </c>
      <c r="B52" s="208" t="s">
        <v>90</v>
      </c>
      <c r="C52" s="185">
        <v>120081090</v>
      </c>
      <c r="D52" s="181">
        <v>200</v>
      </c>
      <c r="E52" s="186"/>
      <c r="F52" s="187">
        <f>+F53</f>
        <v>42300</v>
      </c>
      <c r="G52" s="187">
        <f>+G54</f>
        <v>33850</v>
      </c>
      <c r="H52" s="187">
        <f>+H54</f>
        <v>14323.85</v>
      </c>
      <c r="I52" s="203">
        <v>100</v>
      </c>
    </row>
    <row r="53" spans="1:9" ht="36">
      <c r="A53" s="196">
        <v>42</v>
      </c>
      <c r="B53" s="202" t="s">
        <v>91</v>
      </c>
      <c r="C53" s="185">
        <v>120081090</v>
      </c>
      <c r="D53" s="181">
        <v>240</v>
      </c>
      <c r="E53" s="186"/>
      <c r="F53" s="187">
        <f>F54</f>
        <v>42300</v>
      </c>
      <c r="G53" s="187">
        <f>G54</f>
        <v>33850</v>
      </c>
      <c r="H53" s="187">
        <f>H54</f>
        <v>14323.85</v>
      </c>
      <c r="I53" s="203">
        <v>100</v>
      </c>
    </row>
    <row r="54" spans="1:9" ht="12.75">
      <c r="A54" s="196">
        <v>43</v>
      </c>
      <c r="B54" s="208" t="s">
        <v>61</v>
      </c>
      <c r="C54" s="185">
        <v>120081090</v>
      </c>
      <c r="D54" s="181">
        <v>240</v>
      </c>
      <c r="E54" s="186" t="s">
        <v>62</v>
      </c>
      <c r="F54" s="187">
        <f>+F55</f>
        <v>42300</v>
      </c>
      <c r="G54" s="212">
        <f>G55</f>
        <v>33850</v>
      </c>
      <c r="H54" s="212">
        <f>H55</f>
        <v>14323.85</v>
      </c>
      <c r="I54" s="188">
        <f>H54/G54*100</f>
        <v>42.31565731166913</v>
      </c>
    </row>
    <row r="55" spans="1:9" ht="24">
      <c r="A55" s="196">
        <v>44</v>
      </c>
      <c r="B55" s="208" t="s">
        <v>72</v>
      </c>
      <c r="C55" s="185">
        <v>120081090</v>
      </c>
      <c r="D55" s="181">
        <v>240</v>
      </c>
      <c r="E55" s="186" t="s">
        <v>77</v>
      </c>
      <c r="F55" s="187">
        <v>42300</v>
      </c>
      <c r="G55" s="187">
        <v>33850</v>
      </c>
      <c r="H55" s="187">
        <v>14323.85</v>
      </c>
      <c r="I55" s="203">
        <f>H55/G55*100</f>
        <v>42.31565731166913</v>
      </c>
    </row>
    <row r="56" spans="1:9" ht="132">
      <c r="A56" s="181">
        <v>45</v>
      </c>
      <c r="B56" s="202" t="s">
        <v>321</v>
      </c>
      <c r="C56" s="185">
        <v>120082120</v>
      </c>
      <c r="D56" s="205"/>
      <c r="E56" s="206"/>
      <c r="F56" s="187">
        <f>F57</f>
        <v>0</v>
      </c>
      <c r="G56" s="187">
        <f aca="true" t="shared" si="5" ref="G56:H58">G57</f>
        <v>69620</v>
      </c>
      <c r="H56" s="187">
        <f t="shared" si="5"/>
        <v>69620</v>
      </c>
      <c r="I56" s="203">
        <f>H56/G56*100</f>
        <v>100</v>
      </c>
    </row>
    <row r="57" spans="1:9" ht="36">
      <c r="A57" s="189">
        <v>46</v>
      </c>
      <c r="B57" s="202" t="s">
        <v>90</v>
      </c>
      <c r="C57" s="185">
        <v>120082120</v>
      </c>
      <c r="D57" s="181">
        <v>200</v>
      </c>
      <c r="E57" s="186"/>
      <c r="F57" s="187">
        <f>+F58</f>
        <v>0</v>
      </c>
      <c r="G57" s="187">
        <f t="shared" si="5"/>
        <v>69620</v>
      </c>
      <c r="H57" s="187">
        <f t="shared" si="5"/>
        <v>69620</v>
      </c>
      <c r="I57" s="203">
        <f>I58</f>
        <v>100</v>
      </c>
    </row>
    <row r="58" spans="1:9" ht="36">
      <c r="A58" s="196">
        <v>47</v>
      </c>
      <c r="B58" s="202" t="s">
        <v>91</v>
      </c>
      <c r="C58" s="185">
        <v>120082120</v>
      </c>
      <c r="D58" s="181">
        <v>240</v>
      </c>
      <c r="E58" s="186"/>
      <c r="F58" s="187">
        <f>F59</f>
        <v>0</v>
      </c>
      <c r="G58" s="187">
        <f t="shared" si="5"/>
        <v>69620</v>
      </c>
      <c r="H58" s="187">
        <f t="shared" si="5"/>
        <v>69620</v>
      </c>
      <c r="I58" s="203">
        <f>I59</f>
        <v>100</v>
      </c>
    </row>
    <row r="59" spans="1:9" ht="12.75">
      <c r="A59" s="196">
        <v>59</v>
      </c>
      <c r="B59" s="208" t="s">
        <v>61</v>
      </c>
      <c r="C59" s="185">
        <v>120082120</v>
      </c>
      <c r="D59" s="181">
        <v>240</v>
      </c>
      <c r="E59" s="186" t="s">
        <v>62</v>
      </c>
      <c r="F59" s="187">
        <f>F60</f>
        <v>0</v>
      </c>
      <c r="G59" s="187">
        <f>G60</f>
        <v>69620</v>
      </c>
      <c r="H59" s="187">
        <f>H60</f>
        <v>69620</v>
      </c>
      <c r="I59" s="203">
        <f>H59/H59*100</f>
        <v>100</v>
      </c>
    </row>
    <row r="60" spans="1:9" ht="24">
      <c r="A60" s="196">
        <v>48</v>
      </c>
      <c r="B60" s="215" t="s">
        <v>72</v>
      </c>
      <c r="C60" s="185">
        <v>120082120</v>
      </c>
      <c r="D60" s="181">
        <v>240</v>
      </c>
      <c r="E60" s="186" t="s">
        <v>77</v>
      </c>
      <c r="F60" s="212">
        <v>0</v>
      </c>
      <c r="G60" s="201">
        <v>69620</v>
      </c>
      <c r="H60" s="201">
        <v>69620</v>
      </c>
      <c r="I60" s="203">
        <f>H60/G60*100</f>
        <v>100</v>
      </c>
    </row>
    <row r="61" spans="1:9" ht="156">
      <c r="A61" s="181">
        <v>49</v>
      </c>
      <c r="B61" s="202" t="s">
        <v>322</v>
      </c>
      <c r="C61" s="216" t="s">
        <v>195</v>
      </c>
      <c r="D61" s="181"/>
      <c r="E61" s="186"/>
      <c r="F61" s="212">
        <f>F62</f>
        <v>0</v>
      </c>
      <c r="G61" s="201">
        <f aca="true" t="shared" si="6" ref="G61:I64">G62</f>
        <v>61770</v>
      </c>
      <c r="H61" s="201">
        <f t="shared" si="6"/>
        <v>61770</v>
      </c>
      <c r="I61" s="203">
        <f t="shared" si="6"/>
        <v>100</v>
      </c>
    </row>
    <row r="62" spans="1:9" ht="36">
      <c r="A62" s="189">
        <v>50</v>
      </c>
      <c r="B62" s="202" t="s">
        <v>90</v>
      </c>
      <c r="C62" s="216" t="s">
        <v>195</v>
      </c>
      <c r="D62" s="181">
        <v>200</v>
      </c>
      <c r="E62" s="186"/>
      <c r="F62" s="212">
        <f>F63</f>
        <v>0</v>
      </c>
      <c r="G62" s="201">
        <f t="shared" si="6"/>
        <v>61770</v>
      </c>
      <c r="H62" s="201">
        <f t="shared" si="6"/>
        <v>61770</v>
      </c>
      <c r="I62" s="203">
        <f t="shared" si="6"/>
        <v>100</v>
      </c>
    </row>
    <row r="63" spans="1:9" ht="36">
      <c r="A63" s="196">
        <v>51</v>
      </c>
      <c r="B63" s="202" t="s">
        <v>91</v>
      </c>
      <c r="C63" s="216" t="s">
        <v>195</v>
      </c>
      <c r="D63" s="181">
        <v>240</v>
      </c>
      <c r="E63" s="186"/>
      <c r="F63" s="212">
        <f>F64</f>
        <v>0</v>
      </c>
      <c r="G63" s="201">
        <f t="shared" si="6"/>
        <v>61770</v>
      </c>
      <c r="H63" s="201">
        <f t="shared" si="6"/>
        <v>61770</v>
      </c>
      <c r="I63" s="203">
        <f t="shared" si="6"/>
        <v>100</v>
      </c>
    </row>
    <row r="64" spans="1:9" ht="12.75">
      <c r="A64" s="196">
        <v>52</v>
      </c>
      <c r="B64" s="208" t="s">
        <v>61</v>
      </c>
      <c r="C64" s="216" t="s">
        <v>195</v>
      </c>
      <c r="D64" s="181">
        <v>240</v>
      </c>
      <c r="E64" s="186" t="s">
        <v>77</v>
      </c>
      <c r="F64" s="212">
        <f>F65</f>
        <v>0</v>
      </c>
      <c r="G64" s="201">
        <f t="shared" si="6"/>
        <v>61770</v>
      </c>
      <c r="H64" s="201">
        <f t="shared" si="6"/>
        <v>61770</v>
      </c>
      <c r="I64" s="203">
        <f t="shared" si="6"/>
        <v>100</v>
      </c>
    </row>
    <row r="65" spans="1:9" ht="24">
      <c r="A65" s="196">
        <v>53</v>
      </c>
      <c r="B65" s="215" t="s">
        <v>72</v>
      </c>
      <c r="C65" s="216" t="s">
        <v>195</v>
      </c>
      <c r="D65" s="181">
        <v>240</v>
      </c>
      <c r="E65" s="186" t="s">
        <v>77</v>
      </c>
      <c r="F65" s="212">
        <v>0</v>
      </c>
      <c r="G65" s="201">
        <v>61770</v>
      </c>
      <c r="H65" s="201">
        <v>61770</v>
      </c>
      <c r="I65" s="203">
        <f>H65/G65*100</f>
        <v>100</v>
      </c>
    </row>
    <row r="66" spans="1:9" ht="36">
      <c r="A66" s="181">
        <v>54</v>
      </c>
      <c r="B66" s="217" t="s">
        <v>199</v>
      </c>
      <c r="C66" s="191">
        <v>130000000</v>
      </c>
      <c r="D66" s="189"/>
      <c r="E66" s="193"/>
      <c r="F66" s="231">
        <f>F67+F72+F75+F80</f>
        <v>1318686</v>
      </c>
      <c r="G66" s="194">
        <f>G67+G72+G75+G80</f>
        <v>1210264.73</v>
      </c>
      <c r="H66" s="194">
        <f>H67+H72+H75+H80</f>
        <v>1210264.73</v>
      </c>
      <c r="I66" s="195">
        <f>I67</f>
        <v>100</v>
      </c>
    </row>
    <row r="67" spans="1:9" ht="132">
      <c r="A67" s="189">
        <v>55</v>
      </c>
      <c r="B67" s="112" t="s">
        <v>323</v>
      </c>
      <c r="C67" s="214" t="s">
        <v>139</v>
      </c>
      <c r="D67" s="181"/>
      <c r="E67" s="186"/>
      <c r="F67" s="232">
        <f>F68</f>
        <v>0</v>
      </c>
      <c r="G67" s="187">
        <f aca="true" t="shared" si="7" ref="G67:H70">G68</f>
        <v>16575</v>
      </c>
      <c r="H67" s="187">
        <f t="shared" si="7"/>
        <v>16575</v>
      </c>
      <c r="I67" s="203">
        <f>I68</f>
        <v>100</v>
      </c>
    </row>
    <row r="68" spans="1:9" ht="36">
      <c r="A68" s="196">
        <v>56</v>
      </c>
      <c r="B68" s="202" t="s">
        <v>90</v>
      </c>
      <c r="C68" s="214" t="s">
        <v>139</v>
      </c>
      <c r="D68" s="181">
        <v>200</v>
      </c>
      <c r="E68" s="186"/>
      <c r="F68" s="232">
        <f>F69</f>
        <v>0</v>
      </c>
      <c r="G68" s="187">
        <f t="shared" si="7"/>
        <v>16575</v>
      </c>
      <c r="H68" s="187">
        <f t="shared" si="7"/>
        <v>16575</v>
      </c>
      <c r="I68" s="203">
        <f>I69</f>
        <v>100</v>
      </c>
    </row>
    <row r="69" spans="1:9" ht="36">
      <c r="A69" s="196">
        <v>57</v>
      </c>
      <c r="B69" s="202" t="s">
        <v>91</v>
      </c>
      <c r="C69" s="214" t="s">
        <v>139</v>
      </c>
      <c r="D69" s="181">
        <v>240</v>
      </c>
      <c r="E69" s="186"/>
      <c r="F69" s="232">
        <f>F70</f>
        <v>0</v>
      </c>
      <c r="G69" s="187">
        <f t="shared" si="7"/>
        <v>16575</v>
      </c>
      <c r="H69" s="187">
        <f t="shared" si="7"/>
        <v>16575</v>
      </c>
      <c r="I69" s="203">
        <f>H69/G69*100</f>
        <v>100</v>
      </c>
    </row>
    <row r="70" spans="1:9" ht="24">
      <c r="A70" s="196">
        <v>58</v>
      </c>
      <c r="B70" s="112" t="s">
        <v>301</v>
      </c>
      <c r="C70" s="214" t="s">
        <v>139</v>
      </c>
      <c r="D70" s="181">
        <v>240</v>
      </c>
      <c r="E70" s="186" t="s">
        <v>138</v>
      </c>
      <c r="F70" s="232">
        <f>F71</f>
        <v>0</v>
      </c>
      <c r="G70" s="201">
        <f t="shared" si="7"/>
        <v>16575</v>
      </c>
      <c r="H70" s="201">
        <f t="shared" si="7"/>
        <v>16575</v>
      </c>
      <c r="I70" s="133">
        <f>H70/G70*100</f>
        <v>100</v>
      </c>
    </row>
    <row r="71" spans="1:9" ht="12.75">
      <c r="A71" s="181">
        <v>59</v>
      </c>
      <c r="B71" s="202" t="s">
        <v>302</v>
      </c>
      <c r="C71" s="214" t="s">
        <v>139</v>
      </c>
      <c r="D71" s="181">
        <v>240</v>
      </c>
      <c r="E71" s="186" t="s">
        <v>136</v>
      </c>
      <c r="F71" s="232">
        <v>0</v>
      </c>
      <c r="G71" s="187">
        <v>16575</v>
      </c>
      <c r="H71" s="187">
        <v>16575</v>
      </c>
      <c r="I71" s="203">
        <f aca="true" t="shared" si="8" ref="H71:I73">I72</f>
        <v>100</v>
      </c>
    </row>
    <row r="72" spans="1:9" ht="108">
      <c r="A72" s="189">
        <v>60</v>
      </c>
      <c r="B72" s="202" t="s">
        <v>256</v>
      </c>
      <c r="C72" s="218" t="s">
        <v>255</v>
      </c>
      <c r="D72" s="181"/>
      <c r="E72" s="186"/>
      <c r="F72" s="187">
        <f>F73</f>
        <v>0</v>
      </c>
      <c r="G72" s="187">
        <f>G73</f>
        <v>105000</v>
      </c>
      <c r="H72" s="187">
        <f t="shared" si="8"/>
        <v>105000</v>
      </c>
      <c r="I72" s="203">
        <f t="shared" si="8"/>
        <v>100</v>
      </c>
    </row>
    <row r="73" spans="1:9" ht="36">
      <c r="A73" s="196">
        <v>61</v>
      </c>
      <c r="B73" s="202" t="s">
        <v>90</v>
      </c>
      <c r="C73" s="218" t="s">
        <v>255</v>
      </c>
      <c r="D73" s="181">
        <v>200</v>
      </c>
      <c r="E73" s="186"/>
      <c r="F73" s="187">
        <f>F74</f>
        <v>0</v>
      </c>
      <c r="G73" s="187">
        <f>G74</f>
        <v>105000</v>
      </c>
      <c r="H73" s="187">
        <f t="shared" si="8"/>
        <v>105000</v>
      </c>
      <c r="I73" s="187">
        <f t="shared" si="8"/>
        <v>100</v>
      </c>
    </row>
    <row r="74" spans="1:9" ht="36">
      <c r="A74" s="196">
        <v>62</v>
      </c>
      <c r="B74" s="202" t="s">
        <v>91</v>
      </c>
      <c r="C74" s="218" t="s">
        <v>255</v>
      </c>
      <c r="D74" s="181">
        <v>240</v>
      </c>
      <c r="E74" s="186"/>
      <c r="F74" s="187">
        <v>0</v>
      </c>
      <c r="G74" s="187">
        <v>105000</v>
      </c>
      <c r="H74" s="187">
        <v>105000</v>
      </c>
      <c r="I74" s="187">
        <f>H74/G74*100</f>
        <v>100</v>
      </c>
    </row>
    <row r="75" spans="1:9" ht="36">
      <c r="A75" s="189">
        <v>63</v>
      </c>
      <c r="B75" s="202" t="s">
        <v>113</v>
      </c>
      <c r="C75" s="214">
        <v>220082060</v>
      </c>
      <c r="D75" s="181"/>
      <c r="E75" s="186"/>
      <c r="F75" s="201">
        <f>F76</f>
        <v>1282290</v>
      </c>
      <c r="G75" s="187">
        <f>+G76</f>
        <v>1020000</v>
      </c>
      <c r="H75" s="187">
        <f>+H76</f>
        <v>1020000</v>
      </c>
      <c r="I75" s="188">
        <f>+I76</f>
        <v>100</v>
      </c>
    </row>
    <row r="76" spans="1:9" ht="12.75">
      <c r="A76" s="196">
        <v>64</v>
      </c>
      <c r="B76" s="202" t="s">
        <v>7</v>
      </c>
      <c r="C76" s="214">
        <v>220082060</v>
      </c>
      <c r="D76" s="181">
        <v>500</v>
      </c>
      <c r="E76" s="186"/>
      <c r="F76" s="201">
        <f>F77</f>
        <v>1282290</v>
      </c>
      <c r="G76" s="187">
        <f>G77</f>
        <v>1020000</v>
      </c>
      <c r="H76" s="187">
        <f>H77</f>
        <v>1020000</v>
      </c>
      <c r="I76" s="203">
        <f>H76/G76*100</f>
        <v>100</v>
      </c>
    </row>
    <row r="77" spans="1:9" ht="12.75">
      <c r="A77" s="196">
        <v>65</v>
      </c>
      <c r="B77" s="202" t="s">
        <v>9</v>
      </c>
      <c r="C77" s="214">
        <v>220082060</v>
      </c>
      <c r="D77" s="181">
        <v>540</v>
      </c>
      <c r="E77" s="186"/>
      <c r="F77" s="201">
        <f>F78</f>
        <v>1282290</v>
      </c>
      <c r="G77" s="187">
        <f>+G78</f>
        <v>1020000</v>
      </c>
      <c r="H77" s="187">
        <f>+H78</f>
        <v>1020000</v>
      </c>
      <c r="I77" s="203">
        <f>H77/G77*100</f>
        <v>100</v>
      </c>
    </row>
    <row r="78" spans="1:9" ht="12.75">
      <c r="A78" s="196">
        <v>66</v>
      </c>
      <c r="B78" s="202" t="s">
        <v>303</v>
      </c>
      <c r="C78" s="214">
        <v>220082060</v>
      </c>
      <c r="D78" s="181">
        <v>540</v>
      </c>
      <c r="E78" s="186" t="s">
        <v>99</v>
      </c>
      <c r="F78" s="201">
        <f>F79</f>
        <v>1282290</v>
      </c>
      <c r="G78" s="187">
        <f>G79</f>
        <v>1020000</v>
      </c>
      <c r="H78" s="187">
        <f>H79</f>
        <v>1020000</v>
      </c>
      <c r="I78" s="203">
        <f>H78/H78*100</f>
        <v>100</v>
      </c>
    </row>
    <row r="79" spans="1:9" ht="12.75">
      <c r="A79" s="181">
        <v>67</v>
      </c>
      <c r="B79" s="202" t="s">
        <v>102</v>
      </c>
      <c r="C79" s="214">
        <v>220082060</v>
      </c>
      <c r="D79" s="181">
        <v>540</v>
      </c>
      <c r="E79" s="186" t="s">
        <v>100</v>
      </c>
      <c r="F79" s="201">
        <v>1282290</v>
      </c>
      <c r="G79" s="187">
        <v>1020000</v>
      </c>
      <c r="H79" s="187">
        <v>1020000</v>
      </c>
      <c r="I79" s="203">
        <f>H79/G79*100</f>
        <v>100</v>
      </c>
    </row>
    <row r="80" spans="1:9" ht="216">
      <c r="A80" s="189">
        <v>68</v>
      </c>
      <c r="B80" s="202" t="s">
        <v>324</v>
      </c>
      <c r="C80" s="214">
        <v>140082110</v>
      </c>
      <c r="D80" s="181"/>
      <c r="E80" s="186"/>
      <c r="F80" s="201">
        <f>F81</f>
        <v>36396</v>
      </c>
      <c r="G80" s="187">
        <f>+G81</f>
        <v>68689.73</v>
      </c>
      <c r="H80" s="187">
        <f>+H81</f>
        <v>68689.73</v>
      </c>
      <c r="I80" s="203">
        <f>+I81</f>
        <v>100</v>
      </c>
    </row>
    <row r="81" spans="1:9" ht="12.75">
      <c r="A81" s="196">
        <v>69</v>
      </c>
      <c r="B81" s="202" t="s">
        <v>7</v>
      </c>
      <c r="C81" s="214">
        <v>140082110</v>
      </c>
      <c r="D81" s="181">
        <v>500</v>
      </c>
      <c r="E81" s="186"/>
      <c r="F81" s="201">
        <f>F82</f>
        <v>36396</v>
      </c>
      <c r="G81" s="187">
        <f aca="true" t="shared" si="9" ref="G81:H83">G82</f>
        <v>68689.73</v>
      </c>
      <c r="H81" s="187">
        <f t="shared" si="9"/>
        <v>68689.73</v>
      </c>
      <c r="I81" s="203">
        <f>+I82</f>
        <v>100</v>
      </c>
    </row>
    <row r="82" spans="1:9" ht="12.75">
      <c r="A82" s="196">
        <v>70</v>
      </c>
      <c r="B82" s="202" t="s">
        <v>9</v>
      </c>
      <c r="C82" s="214">
        <v>140082110</v>
      </c>
      <c r="D82" s="181">
        <v>540</v>
      </c>
      <c r="E82" s="186"/>
      <c r="F82" s="201">
        <f>F83</f>
        <v>36396</v>
      </c>
      <c r="G82" s="187">
        <f t="shared" si="9"/>
        <v>68689.73</v>
      </c>
      <c r="H82" s="187">
        <f t="shared" si="9"/>
        <v>68689.73</v>
      </c>
      <c r="I82" s="203">
        <f>+I83</f>
        <v>100</v>
      </c>
    </row>
    <row r="83" spans="1:9" ht="12.75">
      <c r="A83" s="196">
        <v>71</v>
      </c>
      <c r="B83" s="202" t="s">
        <v>196</v>
      </c>
      <c r="C83" s="214">
        <v>140082110</v>
      </c>
      <c r="D83" s="181">
        <v>540</v>
      </c>
      <c r="E83" s="186" t="s">
        <v>202</v>
      </c>
      <c r="F83" s="201">
        <f>F84</f>
        <v>36396</v>
      </c>
      <c r="G83" s="212">
        <f t="shared" si="9"/>
        <v>68689.73</v>
      </c>
      <c r="H83" s="212">
        <f t="shared" si="9"/>
        <v>68689.73</v>
      </c>
      <c r="I83" s="203">
        <f>H83/G83*100</f>
        <v>100</v>
      </c>
    </row>
    <row r="84" spans="1:9" ht="12.75">
      <c r="A84" s="181">
        <v>72</v>
      </c>
      <c r="B84" s="202" t="s">
        <v>197</v>
      </c>
      <c r="C84" s="214">
        <v>140082110</v>
      </c>
      <c r="D84" s="181">
        <v>540</v>
      </c>
      <c r="E84" s="186" t="s">
        <v>201</v>
      </c>
      <c r="F84" s="201">
        <v>36396</v>
      </c>
      <c r="G84" s="187">
        <v>68689.73</v>
      </c>
      <c r="H84" s="187">
        <f>G83:G84</f>
        <v>68689.73</v>
      </c>
      <c r="I84" s="203">
        <f>H84/H84*100</f>
        <v>100</v>
      </c>
    </row>
    <row r="85" spans="1:9" ht="24">
      <c r="A85" s="189">
        <v>73</v>
      </c>
      <c r="B85" s="217" t="s">
        <v>96</v>
      </c>
      <c r="C85" s="191">
        <v>8100000000</v>
      </c>
      <c r="D85" s="189"/>
      <c r="E85" s="193"/>
      <c r="F85" s="194">
        <f>F86</f>
        <v>2398522</v>
      </c>
      <c r="G85" s="210">
        <f>G86</f>
        <v>2704120.43</v>
      </c>
      <c r="H85" s="210">
        <f>H86</f>
        <v>2684517.71</v>
      </c>
      <c r="I85" s="188">
        <f>H85/G85*100</f>
        <v>99.27507962358023</v>
      </c>
    </row>
    <row r="86" spans="1:9" ht="24">
      <c r="A86" s="196">
        <v>74</v>
      </c>
      <c r="B86" s="202" t="s">
        <v>104</v>
      </c>
      <c r="C86" s="185">
        <v>8110000000</v>
      </c>
      <c r="D86" s="181"/>
      <c r="E86" s="186"/>
      <c r="F86" s="187">
        <f>F97+F102+F116+F121+F126+F139+F145</f>
        <v>2398522</v>
      </c>
      <c r="G86" s="187">
        <f>G87+G92+G97+G102+G111+G116+G121+G126+G145</f>
        <v>2704120.43</v>
      </c>
      <c r="H86" s="187">
        <f>H87+H92+H97+H102+H111+H116+H121+H126+H145</f>
        <v>2684517.71</v>
      </c>
      <c r="I86" s="203">
        <f>H86/G86*100</f>
        <v>99.27507962358023</v>
      </c>
    </row>
    <row r="87" spans="1:9" ht="72">
      <c r="A87" s="196">
        <v>75</v>
      </c>
      <c r="B87" s="197" t="s">
        <v>304</v>
      </c>
      <c r="C87" s="214">
        <v>8110010350</v>
      </c>
      <c r="D87" s="205"/>
      <c r="E87" s="206"/>
      <c r="F87" s="187">
        <f>F88</f>
        <v>0</v>
      </c>
      <c r="G87" s="187">
        <f aca="true" t="shared" si="10" ref="G87:I90">G88</f>
        <v>6199.65</v>
      </c>
      <c r="H87" s="187">
        <f t="shared" si="10"/>
        <v>6199.65</v>
      </c>
      <c r="I87" s="203">
        <f t="shared" si="10"/>
        <v>100</v>
      </c>
    </row>
    <row r="88" spans="1:9" ht="84">
      <c r="A88" s="196">
        <v>76</v>
      </c>
      <c r="B88" s="202" t="s">
        <v>86</v>
      </c>
      <c r="C88" s="214">
        <v>8110010350</v>
      </c>
      <c r="D88" s="181"/>
      <c r="E88" s="186"/>
      <c r="F88" s="187">
        <f>F89</f>
        <v>0</v>
      </c>
      <c r="G88" s="187">
        <f t="shared" si="10"/>
        <v>6199.65</v>
      </c>
      <c r="H88" s="187">
        <f t="shared" si="10"/>
        <v>6199.65</v>
      </c>
      <c r="I88" s="203">
        <f t="shared" si="10"/>
        <v>100</v>
      </c>
    </row>
    <row r="89" spans="1:9" ht="36">
      <c r="A89" s="181">
        <v>77</v>
      </c>
      <c r="B89" s="204" t="s">
        <v>87</v>
      </c>
      <c r="C89" s="214">
        <v>8110010350</v>
      </c>
      <c r="D89" s="181"/>
      <c r="E89" s="186"/>
      <c r="F89" s="187">
        <f>F90</f>
        <v>0</v>
      </c>
      <c r="G89" s="187">
        <f t="shared" si="10"/>
        <v>6199.65</v>
      </c>
      <c r="H89" s="187">
        <f t="shared" si="10"/>
        <v>6199.65</v>
      </c>
      <c r="I89" s="203">
        <f t="shared" si="10"/>
        <v>100</v>
      </c>
    </row>
    <row r="90" spans="1:9" ht="12.75">
      <c r="A90" s="189">
        <v>78</v>
      </c>
      <c r="B90" s="219" t="s">
        <v>38</v>
      </c>
      <c r="C90" s="214">
        <v>8110010350</v>
      </c>
      <c r="D90" s="181">
        <v>100</v>
      </c>
      <c r="E90" s="186" t="s">
        <v>51</v>
      </c>
      <c r="F90" s="187">
        <f>F91</f>
        <v>0</v>
      </c>
      <c r="G90" s="187">
        <f t="shared" si="10"/>
        <v>6199.65</v>
      </c>
      <c r="H90" s="187">
        <f t="shared" si="10"/>
        <v>6199.65</v>
      </c>
      <c r="I90" s="203">
        <f t="shared" si="10"/>
        <v>100</v>
      </c>
    </row>
    <row r="91" spans="1:9" ht="48">
      <c r="A91" s="196">
        <v>79</v>
      </c>
      <c r="B91" s="112" t="s">
        <v>71</v>
      </c>
      <c r="C91" s="214">
        <v>8110010350</v>
      </c>
      <c r="D91" s="181">
        <v>120</v>
      </c>
      <c r="E91" s="186" t="s">
        <v>53</v>
      </c>
      <c r="F91" s="187">
        <v>0</v>
      </c>
      <c r="G91" s="187">
        <v>6199.65</v>
      </c>
      <c r="H91" s="187">
        <v>6199.65</v>
      </c>
      <c r="I91" s="203">
        <f>H91/H91*100</f>
        <v>100</v>
      </c>
    </row>
    <row r="92" spans="1:9" ht="48">
      <c r="A92" s="196">
        <v>80</v>
      </c>
      <c r="B92" s="202" t="s">
        <v>305</v>
      </c>
      <c r="C92" s="214">
        <v>8110010360</v>
      </c>
      <c r="D92" s="205"/>
      <c r="E92" s="206"/>
      <c r="F92" s="187">
        <f>F93</f>
        <v>0</v>
      </c>
      <c r="G92" s="187">
        <f aca="true" t="shared" si="11" ref="G92:I95">G93</f>
        <v>103867.1</v>
      </c>
      <c r="H92" s="187">
        <f t="shared" si="11"/>
        <v>103867.1</v>
      </c>
      <c r="I92" s="203">
        <f t="shared" si="11"/>
        <v>100</v>
      </c>
    </row>
    <row r="93" spans="1:9" ht="84">
      <c r="A93" s="196">
        <v>81</v>
      </c>
      <c r="B93" s="202" t="s">
        <v>86</v>
      </c>
      <c r="C93" s="214">
        <v>8110010360</v>
      </c>
      <c r="D93" s="181"/>
      <c r="E93" s="186"/>
      <c r="F93" s="187">
        <f>F94</f>
        <v>0</v>
      </c>
      <c r="G93" s="187">
        <f t="shared" si="11"/>
        <v>103867.1</v>
      </c>
      <c r="H93" s="187">
        <f t="shared" si="11"/>
        <v>103867.1</v>
      </c>
      <c r="I93" s="203">
        <f t="shared" si="11"/>
        <v>100</v>
      </c>
    </row>
    <row r="94" spans="1:9" ht="36">
      <c r="A94" s="181">
        <v>82</v>
      </c>
      <c r="B94" s="204" t="s">
        <v>87</v>
      </c>
      <c r="C94" s="214">
        <v>8110010360</v>
      </c>
      <c r="D94" s="181"/>
      <c r="E94" s="186"/>
      <c r="F94" s="187">
        <f>F95</f>
        <v>0</v>
      </c>
      <c r="G94" s="187">
        <f t="shared" si="11"/>
        <v>103867.1</v>
      </c>
      <c r="H94" s="187">
        <f t="shared" si="11"/>
        <v>103867.1</v>
      </c>
      <c r="I94" s="203">
        <f t="shared" si="11"/>
        <v>100</v>
      </c>
    </row>
    <row r="95" spans="1:9" ht="12.75">
      <c r="A95" s="189">
        <v>83</v>
      </c>
      <c r="B95" s="219" t="s">
        <v>38</v>
      </c>
      <c r="C95" s="214">
        <v>8110010360</v>
      </c>
      <c r="D95" s="181">
        <v>100</v>
      </c>
      <c r="E95" s="186" t="s">
        <v>51</v>
      </c>
      <c r="F95" s="187">
        <f>F96</f>
        <v>0</v>
      </c>
      <c r="G95" s="187">
        <f t="shared" si="11"/>
        <v>103867.1</v>
      </c>
      <c r="H95" s="187">
        <f t="shared" si="11"/>
        <v>103867.1</v>
      </c>
      <c r="I95" s="203">
        <f t="shared" si="11"/>
        <v>100</v>
      </c>
    </row>
    <row r="96" spans="1:9" ht="48">
      <c r="A96" s="196">
        <v>84</v>
      </c>
      <c r="B96" s="112" t="s">
        <v>71</v>
      </c>
      <c r="C96" s="214">
        <v>8110010360</v>
      </c>
      <c r="D96" s="181">
        <v>120</v>
      </c>
      <c r="E96" s="186" t="s">
        <v>53</v>
      </c>
      <c r="F96" s="187">
        <v>0</v>
      </c>
      <c r="G96" s="187">
        <v>103867.1</v>
      </c>
      <c r="H96" s="187">
        <v>103867.1</v>
      </c>
      <c r="I96" s="203">
        <f>H96/H96*100</f>
        <v>100</v>
      </c>
    </row>
    <row r="97" spans="1:9" ht="96">
      <c r="A97" s="196">
        <v>85</v>
      </c>
      <c r="B97" s="197" t="s">
        <v>306</v>
      </c>
      <c r="C97" s="185">
        <v>8110010490</v>
      </c>
      <c r="D97" s="181"/>
      <c r="E97" s="186"/>
      <c r="F97" s="187">
        <f>F98</f>
        <v>0</v>
      </c>
      <c r="G97" s="187">
        <f aca="true" t="shared" si="12" ref="G97:I98">G98</f>
        <v>71183</v>
      </c>
      <c r="H97" s="187">
        <f t="shared" si="12"/>
        <v>71183</v>
      </c>
      <c r="I97" s="203">
        <f t="shared" si="12"/>
        <v>100</v>
      </c>
    </row>
    <row r="98" spans="1:9" ht="84">
      <c r="A98" s="196">
        <v>86</v>
      </c>
      <c r="B98" s="202" t="s">
        <v>86</v>
      </c>
      <c r="C98" s="185">
        <v>8110010490</v>
      </c>
      <c r="D98" s="181"/>
      <c r="E98" s="186"/>
      <c r="F98" s="187">
        <f>F99</f>
        <v>0</v>
      </c>
      <c r="G98" s="187">
        <f t="shared" si="12"/>
        <v>71183</v>
      </c>
      <c r="H98" s="187">
        <f t="shared" si="12"/>
        <v>71183</v>
      </c>
      <c r="I98" s="203">
        <f t="shared" si="12"/>
        <v>100</v>
      </c>
    </row>
    <row r="99" spans="1:9" ht="36">
      <c r="A99" s="181">
        <v>87</v>
      </c>
      <c r="B99" s="204" t="s">
        <v>87</v>
      </c>
      <c r="C99" s="185">
        <v>8110010490</v>
      </c>
      <c r="D99" s="181"/>
      <c r="E99" s="186"/>
      <c r="F99" s="187">
        <f>F100</f>
        <v>0</v>
      </c>
      <c r="G99" s="187">
        <f>G100</f>
        <v>71183</v>
      </c>
      <c r="H99" s="187">
        <f>H100</f>
        <v>71183</v>
      </c>
      <c r="I99" s="203">
        <f>H99/G99*100</f>
        <v>100</v>
      </c>
    </row>
    <row r="100" spans="1:9" ht="12.75">
      <c r="A100" s="189">
        <v>88</v>
      </c>
      <c r="B100" s="219" t="s">
        <v>38</v>
      </c>
      <c r="C100" s="185">
        <v>8110010490</v>
      </c>
      <c r="D100" s="181">
        <v>100</v>
      </c>
      <c r="E100" s="186" t="s">
        <v>51</v>
      </c>
      <c r="F100" s="187">
        <f>F101</f>
        <v>0</v>
      </c>
      <c r="G100" s="187">
        <f>G101</f>
        <v>71183</v>
      </c>
      <c r="H100" s="187">
        <f>H101</f>
        <v>71183</v>
      </c>
      <c r="I100" s="203">
        <f>H100/G100*100</f>
        <v>100</v>
      </c>
    </row>
    <row r="101" spans="1:9" ht="48">
      <c r="A101" s="196">
        <v>89</v>
      </c>
      <c r="B101" s="112" t="s">
        <v>71</v>
      </c>
      <c r="C101" s="185">
        <v>8110010490</v>
      </c>
      <c r="D101" s="181">
        <v>120</v>
      </c>
      <c r="E101" s="186" t="s">
        <v>53</v>
      </c>
      <c r="F101" s="187">
        <v>0</v>
      </c>
      <c r="G101" s="187">
        <v>71183</v>
      </c>
      <c r="H101" s="187">
        <v>71183</v>
      </c>
      <c r="I101" s="203">
        <f>+I102</f>
        <v>100</v>
      </c>
    </row>
    <row r="102" spans="1:9" ht="84">
      <c r="A102" s="196">
        <v>90</v>
      </c>
      <c r="B102" s="202" t="s">
        <v>107</v>
      </c>
      <c r="C102" s="185">
        <v>8110051180</v>
      </c>
      <c r="D102" s="181"/>
      <c r="E102" s="186"/>
      <c r="F102" s="201">
        <f>+F103+F107</f>
        <v>41417</v>
      </c>
      <c r="G102" s="187">
        <f>G103+G107</f>
        <v>49750</v>
      </c>
      <c r="H102" s="187">
        <f>H103+H107</f>
        <v>49750</v>
      </c>
      <c r="I102" s="203">
        <f aca="true" t="shared" si="13" ref="I102:I107">H102/G102*100</f>
        <v>100</v>
      </c>
    </row>
    <row r="103" spans="1:9" ht="84">
      <c r="A103" s="196">
        <v>91</v>
      </c>
      <c r="B103" s="202" t="s">
        <v>86</v>
      </c>
      <c r="C103" s="185">
        <v>8110051180</v>
      </c>
      <c r="D103" s="181">
        <v>100</v>
      </c>
      <c r="E103" s="186"/>
      <c r="F103" s="187">
        <f>+F104</f>
        <v>27408.56</v>
      </c>
      <c r="G103" s="187">
        <f>G104</f>
        <v>45484.59</v>
      </c>
      <c r="H103" s="187">
        <f>H104</f>
        <v>45484.59</v>
      </c>
      <c r="I103" s="203">
        <f t="shared" si="13"/>
        <v>100</v>
      </c>
    </row>
    <row r="104" spans="1:9" ht="36">
      <c r="A104" s="181">
        <v>92</v>
      </c>
      <c r="B104" s="208" t="s">
        <v>87</v>
      </c>
      <c r="C104" s="185">
        <v>8110051180</v>
      </c>
      <c r="D104" s="181">
        <v>120</v>
      </c>
      <c r="E104" s="186"/>
      <c r="F104" s="187">
        <f>+F105</f>
        <v>27408.56</v>
      </c>
      <c r="G104" s="232">
        <f>G105</f>
        <v>45484.59</v>
      </c>
      <c r="H104" s="232">
        <f>H105</f>
        <v>45484.59</v>
      </c>
      <c r="I104" s="133">
        <f t="shared" si="13"/>
        <v>100</v>
      </c>
    </row>
    <row r="105" spans="1:9" ht="12.75">
      <c r="A105" s="189">
        <v>93</v>
      </c>
      <c r="B105" s="202" t="s">
        <v>42</v>
      </c>
      <c r="C105" s="185">
        <v>8110051180</v>
      </c>
      <c r="D105" s="181">
        <v>120</v>
      </c>
      <c r="E105" s="186" t="s">
        <v>56</v>
      </c>
      <c r="F105" s="187">
        <f>+F106</f>
        <v>27408.56</v>
      </c>
      <c r="G105" s="212">
        <f aca="true" t="shared" si="14" ref="G105:H108">G106</f>
        <v>45484.59</v>
      </c>
      <c r="H105" s="212">
        <f t="shared" si="14"/>
        <v>45484.59</v>
      </c>
      <c r="I105" s="133">
        <f t="shared" si="13"/>
        <v>100</v>
      </c>
    </row>
    <row r="106" spans="1:9" ht="24">
      <c r="A106" s="196">
        <v>94</v>
      </c>
      <c r="B106" s="202" t="s">
        <v>132</v>
      </c>
      <c r="C106" s="185">
        <v>8110051180</v>
      </c>
      <c r="D106" s="181">
        <v>120</v>
      </c>
      <c r="E106" s="186" t="s">
        <v>57</v>
      </c>
      <c r="F106" s="187">
        <v>27408.56</v>
      </c>
      <c r="G106" s="212">
        <v>45484.59</v>
      </c>
      <c r="H106" s="212">
        <f>G106</f>
        <v>45484.59</v>
      </c>
      <c r="I106" s="203">
        <f t="shared" si="13"/>
        <v>100</v>
      </c>
    </row>
    <row r="107" spans="1:9" ht="36">
      <c r="A107" s="196">
        <v>95</v>
      </c>
      <c r="B107" s="202" t="s">
        <v>90</v>
      </c>
      <c r="C107" s="185">
        <v>8110051180</v>
      </c>
      <c r="D107" s="181">
        <v>200</v>
      </c>
      <c r="E107" s="186"/>
      <c r="F107" s="187">
        <f>+F108</f>
        <v>14008.44</v>
      </c>
      <c r="G107" s="232">
        <f t="shared" si="14"/>
        <v>4265.41</v>
      </c>
      <c r="H107" s="232">
        <f t="shared" si="14"/>
        <v>4265.41</v>
      </c>
      <c r="I107" s="203">
        <f t="shared" si="13"/>
        <v>100</v>
      </c>
    </row>
    <row r="108" spans="1:9" ht="36">
      <c r="A108" s="196">
        <v>96</v>
      </c>
      <c r="B108" s="202" t="s">
        <v>91</v>
      </c>
      <c r="C108" s="185">
        <v>8110051180</v>
      </c>
      <c r="D108" s="181">
        <v>240</v>
      </c>
      <c r="E108" s="186"/>
      <c r="F108" s="187">
        <f>+F109</f>
        <v>14008.44</v>
      </c>
      <c r="G108" s="232">
        <f t="shared" si="14"/>
        <v>4265.41</v>
      </c>
      <c r="H108" s="232">
        <f t="shared" si="14"/>
        <v>4265.41</v>
      </c>
      <c r="I108" s="203">
        <f>I109</f>
        <v>100</v>
      </c>
    </row>
    <row r="109" spans="1:9" ht="12.75">
      <c r="A109" s="181">
        <v>97</v>
      </c>
      <c r="B109" s="202" t="s">
        <v>42</v>
      </c>
      <c r="C109" s="185">
        <v>8110051180</v>
      </c>
      <c r="D109" s="181">
        <v>240</v>
      </c>
      <c r="E109" s="186" t="s">
        <v>56</v>
      </c>
      <c r="F109" s="187">
        <f>F110</f>
        <v>14008.44</v>
      </c>
      <c r="G109" s="212">
        <f>G110</f>
        <v>4265.41</v>
      </c>
      <c r="H109" s="212">
        <f>H110</f>
        <v>4265.41</v>
      </c>
      <c r="I109" s="203">
        <f>I110</f>
        <v>100</v>
      </c>
    </row>
    <row r="110" spans="1:9" ht="24">
      <c r="A110" s="189">
        <v>98</v>
      </c>
      <c r="B110" s="208" t="s">
        <v>43</v>
      </c>
      <c r="C110" s="185">
        <v>8110051180</v>
      </c>
      <c r="D110" s="181">
        <v>240</v>
      </c>
      <c r="E110" s="186" t="s">
        <v>57</v>
      </c>
      <c r="F110" s="201">
        <v>14008.44</v>
      </c>
      <c r="G110" s="187">
        <v>4265.41</v>
      </c>
      <c r="H110" s="187">
        <f>G110</f>
        <v>4265.41</v>
      </c>
      <c r="I110" s="203">
        <f>H110/G110*100</f>
        <v>100</v>
      </c>
    </row>
    <row r="111" spans="1:9" ht="132">
      <c r="A111" s="196">
        <v>99</v>
      </c>
      <c r="B111" s="204" t="s">
        <v>307</v>
      </c>
      <c r="C111" s="213" t="s">
        <v>276</v>
      </c>
      <c r="D111" s="205"/>
      <c r="E111" s="206"/>
      <c r="F111" s="220">
        <f>F112</f>
        <v>0</v>
      </c>
      <c r="G111" s="187">
        <f aca="true" t="shared" si="15" ref="G111:I114">G112</f>
        <v>11350</v>
      </c>
      <c r="H111" s="187">
        <f t="shared" si="15"/>
        <v>11350</v>
      </c>
      <c r="I111" s="203">
        <f t="shared" si="15"/>
        <v>100</v>
      </c>
    </row>
    <row r="112" spans="1:9" ht="36">
      <c r="A112" s="196">
        <v>100</v>
      </c>
      <c r="B112" s="202" t="s">
        <v>90</v>
      </c>
      <c r="C112" s="214" t="s">
        <v>276</v>
      </c>
      <c r="D112" s="181">
        <v>200</v>
      </c>
      <c r="E112" s="186"/>
      <c r="F112" s="220">
        <f>F113</f>
        <v>0</v>
      </c>
      <c r="G112" s="187">
        <f t="shared" si="15"/>
        <v>11350</v>
      </c>
      <c r="H112" s="187">
        <f t="shared" si="15"/>
        <v>11350</v>
      </c>
      <c r="I112" s="203">
        <f t="shared" si="15"/>
        <v>100</v>
      </c>
    </row>
    <row r="113" spans="1:9" ht="36">
      <c r="A113" s="196">
        <v>101</v>
      </c>
      <c r="B113" s="202" t="s">
        <v>91</v>
      </c>
      <c r="C113" s="214" t="s">
        <v>276</v>
      </c>
      <c r="D113" s="181">
        <v>240</v>
      </c>
      <c r="E113" s="186"/>
      <c r="F113" s="220">
        <f>F114</f>
        <v>0</v>
      </c>
      <c r="G113" s="187">
        <f t="shared" si="15"/>
        <v>11350</v>
      </c>
      <c r="H113" s="187">
        <f t="shared" si="15"/>
        <v>11350</v>
      </c>
      <c r="I113" s="203">
        <f t="shared" si="15"/>
        <v>100</v>
      </c>
    </row>
    <row r="114" spans="1:9" ht="12.75">
      <c r="A114" s="181">
        <v>102</v>
      </c>
      <c r="B114" s="202" t="s">
        <v>38</v>
      </c>
      <c r="C114" s="214" t="s">
        <v>276</v>
      </c>
      <c r="D114" s="200" t="s">
        <v>79</v>
      </c>
      <c r="E114" s="186" t="s">
        <v>51</v>
      </c>
      <c r="F114" s="220">
        <f>F115</f>
        <v>0</v>
      </c>
      <c r="G114" s="187">
        <f t="shared" si="15"/>
        <v>11350</v>
      </c>
      <c r="H114" s="187">
        <f t="shared" si="15"/>
        <v>11350</v>
      </c>
      <c r="I114" s="203">
        <f t="shared" si="15"/>
        <v>100</v>
      </c>
    </row>
    <row r="115" spans="1:9" ht="24">
      <c r="A115" s="189">
        <v>103</v>
      </c>
      <c r="B115" s="202" t="s">
        <v>49</v>
      </c>
      <c r="C115" s="214" t="s">
        <v>276</v>
      </c>
      <c r="D115" s="200" t="s">
        <v>79</v>
      </c>
      <c r="E115" s="186" t="s">
        <v>55</v>
      </c>
      <c r="F115" s="220">
        <v>0</v>
      </c>
      <c r="G115" s="187">
        <v>11350</v>
      </c>
      <c r="H115" s="187">
        <v>11350</v>
      </c>
      <c r="I115" s="203">
        <f>H115/H115*100</f>
        <v>100</v>
      </c>
    </row>
    <row r="116" spans="1:9" ht="96">
      <c r="A116" s="196">
        <v>104</v>
      </c>
      <c r="B116" s="221" t="s">
        <v>325</v>
      </c>
      <c r="C116" s="222">
        <v>8110075140</v>
      </c>
      <c r="D116" s="223"/>
      <c r="E116" s="224"/>
      <c r="F116" s="220">
        <f>+F118</f>
        <v>1035</v>
      </c>
      <c r="G116" s="187">
        <f>G117</f>
        <v>1141</v>
      </c>
      <c r="H116" s="187">
        <f aca="true" t="shared" si="16" ref="H116:I118">H117</f>
        <v>0</v>
      </c>
      <c r="I116" s="203">
        <f>H116/G116*100</f>
        <v>0</v>
      </c>
    </row>
    <row r="117" spans="1:9" ht="36">
      <c r="A117" s="196">
        <v>105</v>
      </c>
      <c r="B117" s="208" t="s">
        <v>90</v>
      </c>
      <c r="C117" s="222">
        <v>8110075140</v>
      </c>
      <c r="D117" s="181">
        <v>200</v>
      </c>
      <c r="E117" s="186"/>
      <c r="F117" s="187">
        <f>+F118</f>
        <v>1035</v>
      </c>
      <c r="G117" s="187">
        <f>G118</f>
        <v>1141</v>
      </c>
      <c r="H117" s="187">
        <f t="shared" si="16"/>
        <v>0</v>
      </c>
      <c r="I117" s="203">
        <f t="shared" si="16"/>
        <v>0</v>
      </c>
    </row>
    <row r="118" spans="1:9" ht="36">
      <c r="A118" s="196">
        <v>106</v>
      </c>
      <c r="B118" s="208" t="s">
        <v>91</v>
      </c>
      <c r="C118" s="222">
        <v>8110075140</v>
      </c>
      <c r="D118" s="181">
        <v>240</v>
      </c>
      <c r="E118" s="186"/>
      <c r="F118" s="187">
        <v>1035</v>
      </c>
      <c r="G118" s="187">
        <v>1141</v>
      </c>
      <c r="H118" s="187">
        <v>0</v>
      </c>
      <c r="I118" s="203">
        <f t="shared" si="16"/>
        <v>0</v>
      </c>
    </row>
    <row r="119" spans="1:9" ht="12.75">
      <c r="A119" s="181">
        <v>107</v>
      </c>
      <c r="B119" s="208" t="s">
        <v>38</v>
      </c>
      <c r="C119" s="222">
        <v>8110075140</v>
      </c>
      <c r="D119" s="181">
        <v>240</v>
      </c>
      <c r="E119" s="186" t="s">
        <v>51</v>
      </c>
      <c r="F119" s="187">
        <f>+F120</f>
        <v>1035</v>
      </c>
      <c r="G119" s="201">
        <f>G120</f>
        <v>1141</v>
      </c>
      <c r="H119" s="201">
        <f>H120</f>
        <v>0</v>
      </c>
      <c r="I119" s="203">
        <f>H119/G119*100</f>
        <v>0</v>
      </c>
    </row>
    <row r="120" spans="1:9" ht="24">
      <c r="A120" s="189">
        <v>108</v>
      </c>
      <c r="B120" s="208" t="s">
        <v>49</v>
      </c>
      <c r="C120" s="222">
        <v>8110075140</v>
      </c>
      <c r="D120" s="181">
        <v>240</v>
      </c>
      <c r="E120" s="186" t="s">
        <v>55</v>
      </c>
      <c r="F120" s="187">
        <v>1035</v>
      </c>
      <c r="G120" s="212">
        <v>1141</v>
      </c>
      <c r="H120" s="212">
        <v>0</v>
      </c>
      <c r="I120" s="203">
        <f>H120/G120*100</f>
        <v>0</v>
      </c>
    </row>
    <row r="121" spans="1:9" ht="72">
      <c r="A121" s="196">
        <v>109</v>
      </c>
      <c r="B121" s="202" t="s">
        <v>105</v>
      </c>
      <c r="C121" s="185">
        <v>8110080050</v>
      </c>
      <c r="D121" s="181"/>
      <c r="E121" s="186"/>
      <c r="F121" s="201">
        <f>+F122</f>
        <v>1000</v>
      </c>
      <c r="G121" s="232">
        <f aca="true" t="shared" si="17" ref="G121:H123">G122</f>
        <v>1000</v>
      </c>
      <c r="H121" s="232">
        <f t="shared" si="17"/>
        <v>0</v>
      </c>
      <c r="I121" s="203">
        <f>H121/G121*100</f>
        <v>0</v>
      </c>
    </row>
    <row r="122" spans="1:9" ht="12.75">
      <c r="A122" s="196">
        <v>110</v>
      </c>
      <c r="B122" s="202" t="s">
        <v>93</v>
      </c>
      <c r="C122" s="185">
        <v>8110080050</v>
      </c>
      <c r="D122" s="181">
        <v>800</v>
      </c>
      <c r="E122" s="186"/>
      <c r="F122" s="187">
        <f>+F123</f>
        <v>1000</v>
      </c>
      <c r="G122" s="212">
        <f t="shared" si="17"/>
        <v>1000</v>
      </c>
      <c r="H122" s="212">
        <f t="shared" si="17"/>
        <v>0</v>
      </c>
      <c r="I122" s="203">
        <f>H122/G122*100</f>
        <v>0</v>
      </c>
    </row>
    <row r="123" spans="1:9" ht="12.75">
      <c r="A123" s="196">
        <v>111</v>
      </c>
      <c r="B123" s="202" t="s">
        <v>133</v>
      </c>
      <c r="C123" s="185">
        <v>8110080050</v>
      </c>
      <c r="D123" s="181">
        <v>870</v>
      </c>
      <c r="E123" s="186"/>
      <c r="F123" s="187">
        <f>+F124</f>
        <v>1000</v>
      </c>
      <c r="G123" s="212">
        <f t="shared" si="17"/>
        <v>1000</v>
      </c>
      <c r="H123" s="212">
        <f t="shared" si="17"/>
        <v>0</v>
      </c>
      <c r="I123" s="203">
        <f>I124</f>
        <v>0</v>
      </c>
    </row>
    <row r="124" spans="1:9" ht="12.75">
      <c r="A124" s="181">
        <v>112</v>
      </c>
      <c r="B124" s="202" t="s">
        <v>38</v>
      </c>
      <c r="C124" s="185">
        <v>8110080050</v>
      </c>
      <c r="D124" s="181">
        <v>870</v>
      </c>
      <c r="E124" s="186" t="s">
        <v>51</v>
      </c>
      <c r="F124" s="187">
        <f>+F125</f>
        <v>1000</v>
      </c>
      <c r="G124" s="212">
        <f>G125</f>
        <v>1000</v>
      </c>
      <c r="H124" s="212">
        <f>H125</f>
        <v>0</v>
      </c>
      <c r="I124" s="203">
        <f>H124/G124*100</f>
        <v>0</v>
      </c>
    </row>
    <row r="125" spans="1:9" ht="12.75">
      <c r="A125" s="189">
        <v>113</v>
      </c>
      <c r="B125" s="202" t="s">
        <v>41</v>
      </c>
      <c r="C125" s="185">
        <v>8110080050</v>
      </c>
      <c r="D125" s="181">
        <v>870</v>
      </c>
      <c r="E125" s="186" t="s">
        <v>54</v>
      </c>
      <c r="F125" s="187">
        <v>1000</v>
      </c>
      <c r="G125" s="201">
        <v>1000</v>
      </c>
      <c r="H125" s="201">
        <v>0</v>
      </c>
      <c r="I125" s="203">
        <v>0</v>
      </c>
    </row>
    <row r="126" spans="1:9" ht="60">
      <c r="A126" s="196">
        <v>114</v>
      </c>
      <c r="B126" s="225" t="s">
        <v>89</v>
      </c>
      <c r="C126" s="185">
        <v>8110080210</v>
      </c>
      <c r="D126" s="181"/>
      <c r="E126" s="186"/>
      <c r="F126" s="194">
        <f>F127+F131+F135</f>
        <v>2190271.4</v>
      </c>
      <c r="G126" s="194">
        <f>G127+G131+G135+G139</f>
        <v>2443177.58</v>
      </c>
      <c r="H126" s="194">
        <f>H127+H131+H135+H139</f>
        <v>2425715.86</v>
      </c>
      <c r="I126" s="188">
        <f>+I127</f>
        <v>100</v>
      </c>
    </row>
    <row r="127" spans="1:9" ht="84">
      <c r="A127" s="196">
        <v>115</v>
      </c>
      <c r="B127" s="202" t="s">
        <v>86</v>
      </c>
      <c r="C127" s="185">
        <v>8110080210</v>
      </c>
      <c r="D127" s="181">
        <v>100</v>
      </c>
      <c r="E127" s="186"/>
      <c r="F127" s="187">
        <f>F128</f>
        <v>1956708.5</v>
      </c>
      <c r="G127" s="201">
        <f aca="true" t="shared" si="18" ref="G127:H129">G128</f>
        <v>1902725.19</v>
      </c>
      <c r="H127" s="201">
        <f t="shared" si="18"/>
        <v>1902725.19</v>
      </c>
      <c r="I127" s="203">
        <f>+I128</f>
        <v>100</v>
      </c>
    </row>
    <row r="128" spans="1:9" ht="36">
      <c r="A128" s="196">
        <v>116</v>
      </c>
      <c r="B128" s="208" t="s">
        <v>87</v>
      </c>
      <c r="C128" s="185">
        <v>8110080210</v>
      </c>
      <c r="D128" s="181">
        <v>120</v>
      </c>
      <c r="E128" s="186"/>
      <c r="F128" s="187">
        <f>+F129</f>
        <v>1956708.5</v>
      </c>
      <c r="G128" s="201">
        <f t="shared" si="18"/>
        <v>1902725.19</v>
      </c>
      <c r="H128" s="201">
        <f t="shared" si="18"/>
        <v>1902725.19</v>
      </c>
      <c r="I128" s="203">
        <f>H128/G128*100</f>
        <v>100</v>
      </c>
    </row>
    <row r="129" spans="1:9" ht="12.75">
      <c r="A129" s="181">
        <v>117</v>
      </c>
      <c r="B129" s="208" t="s">
        <v>38</v>
      </c>
      <c r="C129" s="185">
        <v>8110080210</v>
      </c>
      <c r="D129" s="181">
        <v>120</v>
      </c>
      <c r="E129" s="186" t="s">
        <v>51</v>
      </c>
      <c r="F129" s="187">
        <f>F130</f>
        <v>1956708.5</v>
      </c>
      <c r="G129" s="201">
        <f t="shared" si="18"/>
        <v>1902725.19</v>
      </c>
      <c r="H129" s="201">
        <f t="shared" si="18"/>
        <v>1902725.19</v>
      </c>
      <c r="I129" s="203">
        <f>H129/G129*100</f>
        <v>100</v>
      </c>
    </row>
    <row r="130" spans="1:9" ht="48">
      <c r="A130" s="189">
        <v>118</v>
      </c>
      <c r="B130" s="202" t="s">
        <v>71</v>
      </c>
      <c r="C130" s="185">
        <v>8110080210</v>
      </c>
      <c r="D130" s="181">
        <v>120</v>
      </c>
      <c r="E130" s="186" t="s">
        <v>53</v>
      </c>
      <c r="F130" s="233">
        <v>1956708.5</v>
      </c>
      <c r="G130" s="201">
        <v>1902725.19</v>
      </c>
      <c r="H130" s="201">
        <v>1902725.19</v>
      </c>
      <c r="I130" s="203">
        <f>H130/G130*100</f>
        <v>100</v>
      </c>
    </row>
    <row r="131" spans="1:9" ht="36">
      <c r="A131" s="196">
        <v>119</v>
      </c>
      <c r="B131" s="208" t="s">
        <v>90</v>
      </c>
      <c r="C131" s="185">
        <v>8110080210</v>
      </c>
      <c r="D131" s="181">
        <v>200</v>
      </c>
      <c r="E131" s="186"/>
      <c r="F131" s="187">
        <f>F132</f>
        <v>230628.9</v>
      </c>
      <c r="G131" s="201">
        <f aca="true" t="shared" si="19" ref="G131:H133">G132</f>
        <v>385171.89</v>
      </c>
      <c r="H131" s="201">
        <f t="shared" si="19"/>
        <v>367710.17</v>
      </c>
      <c r="I131" s="203">
        <f>H131/G131*100</f>
        <v>95.46651236672541</v>
      </c>
    </row>
    <row r="132" spans="1:9" ht="36">
      <c r="A132" s="196">
        <v>120</v>
      </c>
      <c r="B132" s="208" t="s">
        <v>91</v>
      </c>
      <c r="C132" s="185">
        <v>8110080210</v>
      </c>
      <c r="D132" s="181">
        <v>240</v>
      </c>
      <c r="E132" s="186"/>
      <c r="F132" s="187">
        <f>F133</f>
        <v>230628.9</v>
      </c>
      <c r="G132" s="201">
        <f t="shared" si="19"/>
        <v>385171.89</v>
      </c>
      <c r="H132" s="201">
        <f t="shared" si="19"/>
        <v>367710.17</v>
      </c>
      <c r="I132" s="203">
        <f>I133</f>
        <v>95.46651236672541</v>
      </c>
    </row>
    <row r="133" spans="1:9" ht="12.75">
      <c r="A133" s="196">
        <v>121</v>
      </c>
      <c r="B133" s="208" t="s">
        <v>38</v>
      </c>
      <c r="C133" s="185">
        <v>8110080210</v>
      </c>
      <c r="D133" s="181">
        <v>240</v>
      </c>
      <c r="E133" s="186" t="s">
        <v>51</v>
      </c>
      <c r="F133" s="187">
        <f>F134</f>
        <v>230628.9</v>
      </c>
      <c r="G133" s="201">
        <f t="shared" si="19"/>
        <v>385171.89</v>
      </c>
      <c r="H133" s="201">
        <f t="shared" si="19"/>
        <v>367710.17</v>
      </c>
      <c r="I133" s="203">
        <f>H133/G133*100</f>
        <v>95.46651236672541</v>
      </c>
    </row>
    <row r="134" spans="1:9" ht="48">
      <c r="A134" s="181">
        <v>122</v>
      </c>
      <c r="B134" s="208" t="s">
        <v>71</v>
      </c>
      <c r="C134" s="185">
        <v>8110080210</v>
      </c>
      <c r="D134" s="181">
        <v>240</v>
      </c>
      <c r="E134" s="186" t="s">
        <v>53</v>
      </c>
      <c r="F134" s="232">
        <v>230628.9</v>
      </c>
      <c r="G134" s="201">
        <v>385171.89</v>
      </c>
      <c r="H134" s="201">
        <v>367710.17</v>
      </c>
      <c r="I134" s="203">
        <f>H134/G134*100</f>
        <v>95.46651236672541</v>
      </c>
    </row>
    <row r="135" spans="1:9" ht="12.75">
      <c r="A135" s="189">
        <v>123</v>
      </c>
      <c r="B135" s="208" t="s">
        <v>308</v>
      </c>
      <c r="C135" s="185">
        <v>8110080210</v>
      </c>
      <c r="D135" s="181">
        <v>800</v>
      </c>
      <c r="E135" s="186"/>
      <c r="F135" s="187">
        <f>+F136</f>
        <v>2934</v>
      </c>
      <c r="G135" s="201">
        <f aca="true" t="shared" si="20" ref="G135:H137">G136</f>
        <v>6934</v>
      </c>
      <c r="H135" s="201">
        <f t="shared" si="20"/>
        <v>6934</v>
      </c>
      <c r="I135" s="203">
        <f>H135/G135*100</f>
        <v>100</v>
      </c>
    </row>
    <row r="136" spans="1:9" ht="24">
      <c r="A136" s="196">
        <v>124</v>
      </c>
      <c r="B136" s="208" t="s">
        <v>0</v>
      </c>
      <c r="C136" s="185">
        <v>8110080210</v>
      </c>
      <c r="D136" s="181">
        <v>850</v>
      </c>
      <c r="E136" s="186"/>
      <c r="F136" s="187">
        <f>+F137</f>
        <v>2934</v>
      </c>
      <c r="G136" s="201">
        <f t="shared" si="20"/>
        <v>6934</v>
      </c>
      <c r="H136" s="201">
        <f t="shared" si="20"/>
        <v>6934</v>
      </c>
      <c r="I136" s="188">
        <f>+I137</f>
        <v>100</v>
      </c>
    </row>
    <row r="137" spans="1:9" ht="12.75">
      <c r="A137" s="196">
        <v>125</v>
      </c>
      <c r="B137" s="208" t="s">
        <v>38</v>
      </c>
      <c r="C137" s="185">
        <v>8110080210</v>
      </c>
      <c r="D137" s="181">
        <v>850</v>
      </c>
      <c r="E137" s="186" t="s">
        <v>51</v>
      </c>
      <c r="F137" s="187">
        <f>F138</f>
        <v>2934</v>
      </c>
      <c r="G137" s="201">
        <f t="shared" si="20"/>
        <v>6934</v>
      </c>
      <c r="H137" s="201">
        <f t="shared" si="20"/>
        <v>6934</v>
      </c>
      <c r="I137" s="203">
        <f>H137/G137*100</f>
        <v>100</v>
      </c>
    </row>
    <row r="138" spans="1:9" ht="48">
      <c r="A138" s="196">
        <v>126</v>
      </c>
      <c r="B138" s="208" t="s">
        <v>71</v>
      </c>
      <c r="C138" s="185">
        <v>8110080210</v>
      </c>
      <c r="D138" s="181">
        <v>850</v>
      </c>
      <c r="E138" s="186" t="s">
        <v>53</v>
      </c>
      <c r="F138" s="187">
        <v>2934</v>
      </c>
      <c r="G138" s="201">
        <v>6934</v>
      </c>
      <c r="H138" s="201">
        <v>6934</v>
      </c>
      <c r="I138" s="203">
        <f>H138/G138*100</f>
        <v>100</v>
      </c>
    </row>
    <row r="139" spans="1:9" ht="60">
      <c r="A139" s="181">
        <v>127</v>
      </c>
      <c r="B139" s="226" t="s">
        <v>309</v>
      </c>
      <c r="C139" s="185">
        <v>8110080210</v>
      </c>
      <c r="D139" s="181"/>
      <c r="E139" s="186"/>
      <c r="F139" s="201">
        <f>F140</f>
        <v>148346.5</v>
      </c>
      <c r="G139" s="187">
        <f aca="true" t="shared" si="21" ref="G139:H142">G140</f>
        <v>148346.5</v>
      </c>
      <c r="H139" s="187">
        <f t="shared" si="21"/>
        <v>148346.5</v>
      </c>
      <c r="I139" s="203">
        <f>H139/H139*100</f>
        <v>100</v>
      </c>
    </row>
    <row r="140" spans="1:9" ht="12.75">
      <c r="A140" s="189">
        <v>128</v>
      </c>
      <c r="B140" s="226" t="s">
        <v>308</v>
      </c>
      <c r="C140" s="185">
        <v>8110080210</v>
      </c>
      <c r="D140" s="181">
        <v>800</v>
      </c>
      <c r="E140" s="186"/>
      <c r="F140" s="187">
        <f>F141</f>
        <v>148346.5</v>
      </c>
      <c r="G140" s="187">
        <f t="shared" si="21"/>
        <v>148346.5</v>
      </c>
      <c r="H140" s="187">
        <f t="shared" si="21"/>
        <v>148346.5</v>
      </c>
      <c r="I140" s="203">
        <f>H140/G140*100</f>
        <v>100</v>
      </c>
    </row>
    <row r="141" spans="1:9" ht="12.75">
      <c r="A141" s="196">
        <v>129</v>
      </c>
      <c r="B141" s="226" t="s">
        <v>253</v>
      </c>
      <c r="C141" s="185">
        <v>8110080210</v>
      </c>
      <c r="D141" s="181">
        <v>880</v>
      </c>
      <c r="E141" s="186"/>
      <c r="F141" s="187">
        <f>F142</f>
        <v>148346.5</v>
      </c>
      <c r="G141" s="187">
        <f t="shared" si="21"/>
        <v>148346.5</v>
      </c>
      <c r="H141" s="187">
        <f t="shared" si="21"/>
        <v>148346.5</v>
      </c>
      <c r="I141" s="203">
        <f>H141/G141*100</f>
        <v>100</v>
      </c>
    </row>
    <row r="142" spans="1:9" ht="24">
      <c r="A142" s="196">
        <v>130</v>
      </c>
      <c r="B142" s="226" t="s">
        <v>310</v>
      </c>
      <c r="C142" s="185">
        <v>8110080210</v>
      </c>
      <c r="D142" s="181">
        <v>880</v>
      </c>
      <c r="E142" s="186"/>
      <c r="F142" s="187">
        <f>F143</f>
        <v>148346.5</v>
      </c>
      <c r="G142" s="187">
        <f t="shared" si="21"/>
        <v>148346.5</v>
      </c>
      <c r="H142" s="187">
        <f t="shared" si="21"/>
        <v>148346.5</v>
      </c>
      <c r="I142" s="203">
        <f>H142/G142*100</f>
        <v>100</v>
      </c>
    </row>
    <row r="143" spans="1:9" ht="12.75">
      <c r="A143" s="196">
        <v>131</v>
      </c>
      <c r="B143" s="226" t="s">
        <v>38</v>
      </c>
      <c r="C143" s="185">
        <v>8110080210</v>
      </c>
      <c r="D143" s="181">
        <v>880</v>
      </c>
      <c r="E143" s="186" t="s">
        <v>51</v>
      </c>
      <c r="F143" s="187">
        <f>F144</f>
        <v>148346.5</v>
      </c>
      <c r="G143" s="187">
        <f>+G144</f>
        <v>148346.5</v>
      </c>
      <c r="H143" s="187">
        <f>+H144</f>
        <v>148346.5</v>
      </c>
      <c r="I143" s="203">
        <f>+I144</f>
        <v>100</v>
      </c>
    </row>
    <row r="144" spans="1:9" ht="12.75">
      <c r="A144" s="181">
        <v>132</v>
      </c>
      <c r="B144" s="226" t="s">
        <v>253</v>
      </c>
      <c r="C144" s="185">
        <v>8110080210</v>
      </c>
      <c r="D144" s="181">
        <v>880</v>
      </c>
      <c r="E144" s="186" t="s">
        <v>251</v>
      </c>
      <c r="F144" s="187">
        <v>148346.5</v>
      </c>
      <c r="G144" s="187">
        <f>F144</f>
        <v>148346.5</v>
      </c>
      <c r="H144" s="187">
        <f>G144</f>
        <v>148346.5</v>
      </c>
      <c r="I144" s="203">
        <f>H144/G144*100</f>
        <v>100</v>
      </c>
    </row>
    <row r="145" spans="1:9" ht="132">
      <c r="A145" s="189">
        <v>133</v>
      </c>
      <c r="B145" s="202" t="s">
        <v>134</v>
      </c>
      <c r="C145" s="185">
        <v>8110082090</v>
      </c>
      <c r="D145" s="181"/>
      <c r="E145" s="186"/>
      <c r="F145" s="201">
        <f aca="true" t="shared" si="22" ref="F145:H148">F146</f>
        <v>16452.1</v>
      </c>
      <c r="G145" s="187">
        <f t="shared" si="22"/>
        <v>16452.1</v>
      </c>
      <c r="H145" s="187">
        <f t="shared" si="22"/>
        <v>16452.1</v>
      </c>
      <c r="I145" s="203">
        <f>+I146</f>
        <v>100</v>
      </c>
    </row>
    <row r="146" spans="1:9" ht="12.75">
      <c r="A146" s="196">
        <v>134</v>
      </c>
      <c r="B146" s="202" t="s">
        <v>7</v>
      </c>
      <c r="C146" s="185">
        <v>8110082090</v>
      </c>
      <c r="D146" s="181">
        <v>500</v>
      </c>
      <c r="E146" s="186"/>
      <c r="F146" s="187">
        <f t="shared" si="22"/>
        <v>16452.1</v>
      </c>
      <c r="G146" s="187">
        <f t="shared" si="22"/>
        <v>16452.1</v>
      </c>
      <c r="H146" s="187">
        <f t="shared" si="22"/>
        <v>16452.1</v>
      </c>
      <c r="I146" s="203">
        <f aca="true" t="shared" si="23" ref="I146:I151">H146/G146*100</f>
        <v>100</v>
      </c>
    </row>
    <row r="147" spans="1:9" ht="12.75">
      <c r="A147" s="196">
        <v>135</v>
      </c>
      <c r="B147" s="202" t="s">
        <v>9</v>
      </c>
      <c r="C147" s="185">
        <v>8110082090</v>
      </c>
      <c r="D147" s="181">
        <v>540</v>
      </c>
      <c r="E147" s="186"/>
      <c r="F147" s="187">
        <f t="shared" si="22"/>
        <v>16452.1</v>
      </c>
      <c r="G147" s="187">
        <f t="shared" si="22"/>
        <v>16452.1</v>
      </c>
      <c r="H147" s="187">
        <f t="shared" si="22"/>
        <v>16452.1</v>
      </c>
      <c r="I147" s="227">
        <f t="shared" si="23"/>
        <v>100</v>
      </c>
    </row>
    <row r="148" spans="1:9" ht="36">
      <c r="A148" s="196">
        <v>136</v>
      </c>
      <c r="B148" s="202" t="s">
        <v>81</v>
      </c>
      <c r="C148" s="185">
        <v>8110082090</v>
      </c>
      <c r="D148" s="181">
        <v>540</v>
      </c>
      <c r="E148" s="186" t="s">
        <v>13</v>
      </c>
      <c r="F148" s="187">
        <f t="shared" si="22"/>
        <v>16452.1</v>
      </c>
      <c r="G148" s="187">
        <f t="shared" si="22"/>
        <v>16452.1</v>
      </c>
      <c r="H148" s="187">
        <f t="shared" si="22"/>
        <v>16452.1</v>
      </c>
      <c r="I148" s="203">
        <f t="shared" si="23"/>
        <v>100</v>
      </c>
    </row>
    <row r="149" spans="1:9" ht="24">
      <c r="A149" s="181">
        <v>137</v>
      </c>
      <c r="B149" s="202" t="s">
        <v>6</v>
      </c>
      <c r="C149" s="185">
        <v>8110082090</v>
      </c>
      <c r="D149" s="181">
        <v>540</v>
      </c>
      <c r="E149" s="186" t="s">
        <v>14</v>
      </c>
      <c r="F149" s="187">
        <v>16452.1</v>
      </c>
      <c r="G149" s="187">
        <v>16452.1</v>
      </c>
      <c r="H149" s="187">
        <v>16452.1</v>
      </c>
      <c r="I149" s="203">
        <f t="shared" si="23"/>
        <v>100</v>
      </c>
    </row>
    <row r="150" spans="1:9" ht="48">
      <c r="A150" s="189">
        <v>138</v>
      </c>
      <c r="B150" s="208" t="s">
        <v>1</v>
      </c>
      <c r="C150" s="185">
        <v>9100000000</v>
      </c>
      <c r="D150" s="181"/>
      <c r="E150" s="186"/>
      <c r="F150" s="201">
        <f>+F151</f>
        <v>760552</v>
      </c>
      <c r="G150" s="187">
        <f>+G151</f>
        <v>856160.96</v>
      </c>
      <c r="H150" s="187">
        <f>+H151</f>
        <v>856160.96</v>
      </c>
      <c r="I150" s="203">
        <f t="shared" si="23"/>
        <v>100</v>
      </c>
    </row>
    <row r="151" spans="1:9" ht="24">
      <c r="A151" s="196">
        <v>139</v>
      </c>
      <c r="B151" s="225" t="s">
        <v>2</v>
      </c>
      <c r="C151" s="228">
        <v>9110000000</v>
      </c>
      <c r="D151" s="205"/>
      <c r="E151" s="206"/>
      <c r="F151" s="210">
        <f>F162</f>
        <v>760552</v>
      </c>
      <c r="G151" s="210">
        <f>G152+G157+G162</f>
        <v>856160.96</v>
      </c>
      <c r="H151" s="210">
        <f>H152+H157+H162</f>
        <v>856160.96</v>
      </c>
      <c r="I151" s="188">
        <f t="shared" si="23"/>
        <v>100</v>
      </c>
    </row>
    <row r="152" spans="1:9" ht="72">
      <c r="A152" s="196">
        <v>140</v>
      </c>
      <c r="B152" s="197" t="s">
        <v>304</v>
      </c>
      <c r="C152" s="214">
        <v>9110010350</v>
      </c>
      <c r="D152" s="181"/>
      <c r="E152" s="186"/>
      <c r="F152" s="187">
        <v>0</v>
      </c>
      <c r="G152" s="187">
        <f aca="true" t="shared" si="24" ref="G152:I153">G153</f>
        <v>6887.06</v>
      </c>
      <c r="H152" s="187">
        <f t="shared" si="24"/>
        <v>6887.06</v>
      </c>
      <c r="I152" s="203">
        <f t="shared" si="24"/>
        <v>100</v>
      </c>
    </row>
    <row r="153" spans="1:9" ht="84">
      <c r="A153" s="196">
        <v>141</v>
      </c>
      <c r="B153" s="202" t="s">
        <v>86</v>
      </c>
      <c r="C153" s="214">
        <v>9110010350</v>
      </c>
      <c r="D153" s="181"/>
      <c r="E153" s="186"/>
      <c r="F153" s="187">
        <v>0</v>
      </c>
      <c r="G153" s="187">
        <f t="shared" si="24"/>
        <v>6887.06</v>
      </c>
      <c r="H153" s="187">
        <f t="shared" si="24"/>
        <v>6887.06</v>
      </c>
      <c r="I153" s="203">
        <f t="shared" si="24"/>
        <v>100</v>
      </c>
    </row>
    <row r="154" spans="1:9" ht="36">
      <c r="A154" s="181">
        <v>142</v>
      </c>
      <c r="B154" s="202" t="s">
        <v>87</v>
      </c>
      <c r="C154" s="214">
        <v>9110010350</v>
      </c>
      <c r="D154" s="181"/>
      <c r="E154" s="186"/>
      <c r="F154" s="187">
        <v>0</v>
      </c>
      <c r="G154" s="187">
        <f>G155:I155</f>
        <v>6887.06</v>
      </c>
      <c r="H154" s="187">
        <f>H155</f>
        <v>6887.06</v>
      </c>
      <c r="I154" s="203">
        <f>I155</f>
        <v>100</v>
      </c>
    </row>
    <row r="155" spans="1:9" ht="12.75">
      <c r="A155" s="189">
        <v>143</v>
      </c>
      <c r="B155" s="208" t="s">
        <v>38</v>
      </c>
      <c r="C155" s="214">
        <v>9110010350</v>
      </c>
      <c r="D155" s="181">
        <v>100</v>
      </c>
      <c r="E155" s="186" t="s">
        <v>51</v>
      </c>
      <c r="F155" s="187">
        <v>0</v>
      </c>
      <c r="G155" s="187">
        <f>G156</f>
        <v>6887.06</v>
      </c>
      <c r="H155" s="187">
        <f>H156</f>
        <v>6887.06</v>
      </c>
      <c r="I155" s="203">
        <f>I156</f>
        <v>100</v>
      </c>
    </row>
    <row r="156" spans="1:9" ht="48">
      <c r="A156" s="196">
        <v>144</v>
      </c>
      <c r="B156" s="202" t="s">
        <v>70</v>
      </c>
      <c r="C156" s="214">
        <v>9110010350</v>
      </c>
      <c r="D156" s="181">
        <v>120</v>
      </c>
      <c r="E156" s="186" t="s">
        <v>52</v>
      </c>
      <c r="F156" s="187">
        <v>0</v>
      </c>
      <c r="G156" s="187">
        <v>6887.06</v>
      </c>
      <c r="H156" s="187">
        <v>6887.06</v>
      </c>
      <c r="I156" s="203">
        <f>H156/H156*100</f>
        <v>100</v>
      </c>
    </row>
    <row r="157" spans="1:9" ht="48">
      <c r="A157" s="196">
        <v>145</v>
      </c>
      <c r="B157" s="202" t="s">
        <v>305</v>
      </c>
      <c r="C157" s="214">
        <v>9110010360</v>
      </c>
      <c r="D157" s="181"/>
      <c r="E157" s="186"/>
      <c r="F157" s="187">
        <v>0</v>
      </c>
      <c r="G157" s="187">
        <f aca="true" t="shared" si="25" ref="G157:I160">G158</f>
        <v>88721.9</v>
      </c>
      <c r="H157" s="187">
        <f t="shared" si="25"/>
        <v>88721.9</v>
      </c>
      <c r="I157" s="203">
        <f t="shared" si="25"/>
        <v>100</v>
      </c>
    </row>
    <row r="158" spans="1:9" ht="84">
      <c r="A158" s="196">
        <v>146</v>
      </c>
      <c r="B158" s="202" t="s">
        <v>86</v>
      </c>
      <c r="C158" s="214">
        <v>9110010360</v>
      </c>
      <c r="D158" s="181"/>
      <c r="E158" s="186"/>
      <c r="F158" s="187">
        <v>0</v>
      </c>
      <c r="G158" s="187">
        <f t="shared" si="25"/>
        <v>88721.9</v>
      </c>
      <c r="H158" s="187">
        <f t="shared" si="25"/>
        <v>88721.9</v>
      </c>
      <c r="I158" s="203">
        <f t="shared" si="25"/>
        <v>100</v>
      </c>
    </row>
    <row r="159" spans="1:9" ht="36">
      <c r="A159" s="181">
        <v>147</v>
      </c>
      <c r="B159" s="202" t="s">
        <v>87</v>
      </c>
      <c r="C159" s="214">
        <v>9110010360</v>
      </c>
      <c r="D159" s="181"/>
      <c r="E159" s="186"/>
      <c r="F159" s="187">
        <v>0</v>
      </c>
      <c r="G159" s="187">
        <f t="shared" si="25"/>
        <v>88721.9</v>
      </c>
      <c r="H159" s="187">
        <f t="shared" si="25"/>
        <v>88721.9</v>
      </c>
      <c r="I159" s="203">
        <f t="shared" si="25"/>
        <v>100</v>
      </c>
    </row>
    <row r="160" spans="1:9" ht="12.75">
      <c r="A160" s="189">
        <v>148</v>
      </c>
      <c r="B160" s="208" t="s">
        <v>38</v>
      </c>
      <c r="C160" s="214">
        <v>9110010360</v>
      </c>
      <c r="D160" s="181">
        <v>100</v>
      </c>
      <c r="E160" s="186" t="s">
        <v>51</v>
      </c>
      <c r="F160" s="187">
        <v>0</v>
      </c>
      <c r="G160" s="187">
        <f t="shared" si="25"/>
        <v>88721.9</v>
      </c>
      <c r="H160" s="187">
        <f t="shared" si="25"/>
        <v>88721.9</v>
      </c>
      <c r="I160" s="203">
        <f t="shared" si="25"/>
        <v>100</v>
      </c>
    </row>
    <row r="161" spans="1:9" ht="48">
      <c r="A161" s="196">
        <v>149</v>
      </c>
      <c r="B161" s="202" t="s">
        <v>70</v>
      </c>
      <c r="C161" s="214">
        <v>9110010360</v>
      </c>
      <c r="D161" s="181">
        <v>120</v>
      </c>
      <c r="E161" s="186" t="s">
        <v>52</v>
      </c>
      <c r="F161" s="187">
        <v>0</v>
      </c>
      <c r="G161" s="187">
        <v>88721.9</v>
      </c>
      <c r="H161" s="187">
        <v>88721.9</v>
      </c>
      <c r="I161" s="203">
        <f>H161/H161*100</f>
        <v>100</v>
      </c>
    </row>
    <row r="162" spans="1:9" ht="84">
      <c r="A162" s="196">
        <v>150</v>
      </c>
      <c r="B162" s="202" t="s">
        <v>80</v>
      </c>
      <c r="C162" s="185">
        <v>9110080210</v>
      </c>
      <c r="D162" s="181"/>
      <c r="E162" s="186"/>
      <c r="F162" s="187">
        <f>F163</f>
        <v>760552</v>
      </c>
      <c r="G162" s="187">
        <f>+G163</f>
        <v>760552</v>
      </c>
      <c r="H162" s="187">
        <f>+H163</f>
        <v>760552</v>
      </c>
      <c r="I162" s="203">
        <f aca="true" t="shared" si="26" ref="I162:I167">H162/G162*100</f>
        <v>100</v>
      </c>
    </row>
    <row r="163" spans="1:9" ht="84">
      <c r="A163" s="196">
        <v>151</v>
      </c>
      <c r="B163" s="202" t="s">
        <v>86</v>
      </c>
      <c r="C163" s="185">
        <v>9110080210</v>
      </c>
      <c r="D163" s="181">
        <v>100</v>
      </c>
      <c r="E163" s="186"/>
      <c r="F163" s="187">
        <f>+F164</f>
        <v>760552</v>
      </c>
      <c r="G163" s="187">
        <f>+G164</f>
        <v>760552</v>
      </c>
      <c r="H163" s="187">
        <f>+H164</f>
        <v>760552</v>
      </c>
      <c r="I163" s="203">
        <f t="shared" si="26"/>
        <v>100</v>
      </c>
    </row>
    <row r="164" spans="1:9" ht="36">
      <c r="A164" s="181">
        <v>152</v>
      </c>
      <c r="B164" s="208" t="s">
        <v>87</v>
      </c>
      <c r="C164" s="185">
        <v>9110080210</v>
      </c>
      <c r="D164" s="181">
        <v>120</v>
      </c>
      <c r="E164" s="186"/>
      <c r="F164" s="187">
        <f>+F165</f>
        <v>760552</v>
      </c>
      <c r="G164" s="187">
        <f>G165</f>
        <v>760552</v>
      </c>
      <c r="H164" s="187">
        <f>H165</f>
        <v>760552</v>
      </c>
      <c r="I164" s="203">
        <f t="shared" si="26"/>
        <v>100</v>
      </c>
    </row>
    <row r="165" spans="1:9" ht="12.75">
      <c r="A165" s="189">
        <v>153</v>
      </c>
      <c r="B165" s="208" t="s">
        <v>38</v>
      </c>
      <c r="C165" s="185">
        <v>9110080210</v>
      </c>
      <c r="D165" s="181">
        <v>120</v>
      </c>
      <c r="E165" s="186" t="s">
        <v>51</v>
      </c>
      <c r="F165" s="187">
        <f>+F166</f>
        <v>760552</v>
      </c>
      <c r="G165" s="201">
        <f>G166</f>
        <v>760552</v>
      </c>
      <c r="H165" s="201">
        <f>H166</f>
        <v>760552</v>
      </c>
      <c r="I165" s="203">
        <f t="shared" si="26"/>
        <v>100</v>
      </c>
    </row>
    <row r="166" spans="1:9" ht="48">
      <c r="A166" s="196">
        <v>154</v>
      </c>
      <c r="B166" s="202" t="s">
        <v>70</v>
      </c>
      <c r="C166" s="185">
        <v>9110080210</v>
      </c>
      <c r="D166" s="181">
        <v>120</v>
      </c>
      <c r="E166" s="186" t="s">
        <v>52</v>
      </c>
      <c r="F166" s="233">
        <v>760552</v>
      </c>
      <c r="G166" s="229">
        <f>F166</f>
        <v>760552</v>
      </c>
      <c r="H166" s="229">
        <f>G166</f>
        <v>760552</v>
      </c>
      <c r="I166" s="203">
        <f t="shared" si="26"/>
        <v>100</v>
      </c>
    </row>
    <row r="167" spans="1:9" ht="12.75">
      <c r="A167" s="289" t="s">
        <v>63</v>
      </c>
      <c r="B167" s="290"/>
      <c r="C167" s="230"/>
      <c r="D167" s="205"/>
      <c r="E167" s="206"/>
      <c r="F167" s="187">
        <f>F15+F50+F66+F85+F150</f>
        <v>5148824</v>
      </c>
      <c r="G167" s="187">
        <f>прил4!I11</f>
        <v>6086122.07</v>
      </c>
      <c r="H167" s="187">
        <f>прил4!J11</f>
        <v>6038732.47</v>
      </c>
      <c r="I167" s="203">
        <f t="shared" si="26"/>
        <v>99.22134982744439</v>
      </c>
    </row>
  </sheetData>
  <sheetProtection/>
  <mergeCells count="19">
    <mergeCell ref="F11:F12"/>
    <mergeCell ref="G11:G12"/>
    <mergeCell ref="B1:H1"/>
    <mergeCell ref="B2:F2"/>
    <mergeCell ref="B3:H3"/>
    <mergeCell ref="B4:H4"/>
    <mergeCell ref="B5:H5"/>
    <mergeCell ref="B6:F6"/>
    <mergeCell ref="H11:H12"/>
    <mergeCell ref="I11:I12"/>
    <mergeCell ref="A167:B167"/>
    <mergeCell ref="B7:H7"/>
    <mergeCell ref="B8:H8"/>
    <mergeCell ref="A9:H9"/>
    <mergeCell ref="A11:A12"/>
    <mergeCell ref="B11:B12"/>
    <mergeCell ref="C11:C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F2" sqref="F2:G2"/>
    </sheetView>
  </sheetViews>
  <sheetFormatPr defaultColWidth="9.140625" defaultRowHeight="12.75"/>
  <cols>
    <col min="3" max="3" width="22.57421875" style="0" customWidth="1"/>
    <col min="4" max="4" width="15.7109375" style="0" customWidth="1"/>
    <col min="5" max="5" width="12.28125" style="0" customWidth="1"/>
    <col min="6" max="6" width="11.140625" style="0" customWidth="1"/>
  </cols>
  <sheetData>
    <row r="1" spans="1:7" ht="12.75">
      <c r="A1" s="180"/>
      <c r="B1" s="180"/>
      <c r="C1" s="235"/>
      <c r="D1" s="236"/>
      <c r="E1" s="180"/>
      <c r="F1" s="300" t="s">
        <v>335</v>
      </c>
      <c r="G1" s="300"/>
    </row>
    <row r="2" spans="1:7" ht="12.75">
      <c r="A2" s="180"/>
      <c r="B2" s="180"/>
      <c r="C2" s="235"/>
      <c r="D2" s="236"/>
      <c r="E2" s="180"/>
      <c r="F2" s="300" t="s">
        <v>363</v>
      </c>
      <c r="G2" s="300"/>
    </row>
    <row r="3" spans="1:7" ht="12.75">
      <c r="A3" s="180"/>
      <c r="B3" s="180"/>
      <c r="C3" s="235"/>
      <c r="D3" s="300" t="s">
        <v>339</v>
      </c>
      <c r="E3" s="300"/>
      <c r="F3" s="300"/>
      <c r="G3" s="300"/>
    </row>
    <row r="4" spans="1:7" ht="12.75">
      <c r="A4" s="180"/>
      <c r="B4" s="180"/>
      <c r="C4" s="235"/>
      <c r="D4" s="236"/>
      <c r="E4" s="180"/>
      <c r="F4" s="180"/>
      <c r="G4" s="180"/>
    </row>
    <row r="5" spans="1:7" ht="12.75">
      <c r="A5" s="180"/>
      <c r="B5" s="180"/>
      <c r="C5" s="235"/>
      <c r="D5" s="236"/>
      <c r="E5" s="180"/>
      <c r="F5" s="180"/>
      <c r="G5" s="180"/>
    </row>
    <row r="6" spans="1:7" ht="12.75">
      <c r="A6" s="180"/>
      <c r="B6" s="180"/>
      <c r="C6" s="235"/>
      <c r="D6" s="236"/>
      <c r="E6" s="180"/>
      <c r="F6" s="180"/>
      <c r="G6" s="180"/>
    </row>
    <row r="7" spans="1:7" ht="39.75" customHeight="1">
      <c r="A7" s="237"/>
      <c r="B7" s="237"/>
      <c r="C7" s="298"/>
      <c r="D7" s="298"/>
      <c r="E7" s="299"/>
      <c r="F7" s="299"/>
      <c r="G7" s="299"/>
    </row>
    <row r="8" spans="1:7" ht="48">
      <c r="A8" s="183" t="s">
        <v>36</v>
      </c>
      <c r="B8" s="238" t="s">
        <v>69</v>
      </c>
      <c r="C8" s="202" t="s">
        <v>336</v>
      </c>
      <c r="D8" s="239" t="s">
        <v>327</v>
      </c>
      <c r="E8" s="239" t="s">
        <v>299</v>
      </c>
      <c r="F8" s="239" t="s">
        <v>284</v>
      </c>
      <c r="G8" s="239" t="s">
        <v>285</v>
      </c>
    </row>
    <row r="9" spans="1:7" ht="12.75">
      <c r="A9" s="241"/>
      <c r="B9" s="241">
        <v>834</v>
      </c>
      <c r="C9" s="183"/>
      <c r="D9" s="240">
        <v>2</v>
      </c>
      <c r="E9" s="240">
        <v>3</v>
      </c>
      <c r="F9" s="240">
        <v>4</v>
      </c>
      <c r="G9" s="242">
        <v>5</v>
      </c>
    </row>
    <row r="10" spans="1:7" ht="42.75" customHeight="1">
      <c r="A10" s="240">
        <v>1</v>
      </c>
      <c r="B10" s="241">
        <v>834</v>
      </c>
      <c r="C10" s="202" t="s">
        <v>337</v>
      </c>
      <c r="D10" s="209">
        <v>1335138.1</v>
      </c>
      <c r="E10" s="209">
        <v>1105141.83</v>
      </c>
      <c r="F10" s="209">
        <v>1105141.83</v>
      </c>
      <c r="G10" s="209">
        <f>F10/E10*100</f>
        <v>100</v>
      </c>
    </row>
    <row r="11" spans="1:7" ht="26.25" customHeight="1">
      <c r="A11" s="240">
        <v>2</v>
      </c>
      <c r="B11" s="241">
        <v>834</v>
      </c>
      <c r="C11" s="202" t="s">
        <v>354</v>
      </c>
      <c r="D11" s="209">
        <v>1282290</v>
      </c>
      <c r="E11" s="209">
        <v>1020000</v>
      </c>
      <c r="F11" s="209">
        <f>E11</f>
        <v>1020000</v>
      </c>
      <c r="G11" s="209">
        <v>100</v>
      </c>
    </row>
    <row r="12" spans="1:7" ht="21.75" customHeight="1">
      <c r="A12" s="240">
        <v>3</v>
      </c>
      <c r="B12" s="241">
        <v>834</v>
      </c>
      <c r="C12" s="202" t="s">
        <v>197</v>
      </c>
      <c r="D12" s="209">
        <v>36396</v>
      </c>
      <c r="E12" s="209">
        <v>68689.73</v>
      </c>
      <c r="F12" s="209">
        <f>E12</f>
        <v>68689.73</v>
      </c>
      <c r="G12" s="209">
        <v>100</v>
      </c>
    </row>
    <row r="13" spans="1:7" ht="192.75" customHeight="1">
      <c r="A13" s="240">
        <v>4</v>
      </c>
      <c r="B13" s="241">
        <v>834</v>
      </c>
      <c r="C13" s="202" t="s">
        <v>66</v>
      </c>
      <c r="D13" s="209">
        <v>16452.1</v>
      </c>
      <c r="E13" s="209">
        <v>16452.1</v>
      </c>
      <c r="F13" s="209">
        <f>E13</f>
        <v>16452.1</v>
      </c>
      <c r="G13" s="209">
        <v>100</v>
      </c>
    </row>
    <row r="14" spans="1:7" ht="24.75" customHeight="1">
      <c r="A14" s="240"/>
      <c r="B14" s="240">
        <v>834</v>
      </c>
      <c r="C14" s="202" t="s">
        <v>338</v>
      </c>
      <c r="D14" s="209">
        <f>D10</f>
        <v>1335138.1</v>
      </c>
      <c r="E14" s="209">
        <f>E10</f>
        <v>1105141.83</v>
      </c>
      <c r="F14" s="209">
        <f>F10</f>
        <v>1105141.83</v>
      </c>
      <c r="G14" s="209">
        <v>100</v>
      </c>
    </row>
    <row r="15" spans="1:7" ht="12.75">
      <c r="A15" s="243"/>
      <c r="B15" s="243"/>
      <c r="C15" s="243"/>
      <c r="D15" s="243"/>
      <c r="E15" s="243"/>
      <c r="F15" s="243"/>
      <c r="G15" s="243"/>
    </row>
  </sheetData>
  <sheetProtection/>
  <mergeCells count="4">
    <mergeCell ref="C7:G7"/>
    <mergeCell ref="F1:G1"/>
    <mergeCell ref="F2:G2"/>
    <mergeCell ref="D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Талажанка</cp:lastModifiedBy>
  <cp:lastPrinted>2021-07-12T02:40:56Z</cp:lastPrinted>
  <dcterms:created xsi:type="dcterms:W3CDTF">1996-10-08T23:32:33Z</dcterms:created>
  <dcterms:modified xsi:type="dcterms:W3CDTF">2021-07-12T02:41:55Z</dcterms:modified>
  <cp:category/>
  <cp:version/>
  <cp:contentType/>
  <cp:contentStatus/>
</cp:coreProperties>
</file>