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прилож№1" sheetId="2" r:id="rId2"/>
    <sheet name="пр2" sheetId="3" r:id="rId3"/>
    <sheet name="прил3" sheetId="4" r:id="rId4"/>
    <sheet name="прил4" sheetId="5" r:id="rId5"/>
    <sheet name="прил 5" sheetId="6" r:id="rId6"/>
  </sheets>
  <definedNames/>
  <calcPr fullCalcOnLoad="1"/>
</workbook>
</file>

<file path=xl/sharedStrings.xml><?xml version="1.0" encoding="utf-8"?>
<sst xmlns="http://schemas.openxmlformats.org/spreadsheetml/2006/main" count="997" uniqueCount="317">
  <si>
    <t>69</t>
  </si>
  <si>
    <t>70</t>
  </si>
  <si>
    <t>71</t>
  </si>
  <si>
    <t>Уличное освещение в рамках подпрограммы "Благоустройство территории Вороковского сельсовета"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</si>
  <si>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Расходы на выплату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</si>
  <si>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</si>
  <si>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</si>
  <si>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</si>
  <si>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</si>
  <si>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</si>
  <si>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 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</si>
  <si>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</si>
  <si>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</si>
  <si>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</si>
  <si>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</si>
  <si>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</si>
  <si>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</si>
  <si>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</si>
  <si>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</si>
  <si>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</si>
  <si>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</si>
  <si>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</si>
  <si>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</si>
  <si>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Код классификации доходов бюджета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</si>
  <si>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</si>
  <si>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</si>
  <si>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</si>
  <si>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</si>
  <si>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</si>
  <si>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</si>
  <si>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</si>
  <si>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</si>
  <si>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</si>
  <si>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</si>
  <si>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</si>
  <si>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</si>
  <si>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</si>
  <si>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</si>
  <si>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</si>
  <si>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</si>
  <si>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</si>
  <si>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</si>
  <si>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</si>
  <si>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</si>
  <si>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</si>
  <si>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</si>
  <si>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</si>
  <si>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</si>
  <si>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</si>
  <si>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</si>
  <si>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</si>
  <si>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</si>
  <si>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</si>
  <si>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</si>
  <si>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</si>
  <si>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</si>
  <si>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</si>
  <si>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</si>
  <si>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</si>
  <si>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</si>
  <si>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</si>
  <si>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</si>
  <si>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</si>
  <si>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</si>
  <si>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</si>
  <si>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</si>
  <si>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11</t>
  </si>
  <si>
    <t>001</t>
  </si>
  <si>
    <t>Субвенции бюджетам поселений по организации проведения мероприятий по отлову, учету, содержанию и иному обращению с безнадзорными домашними животными</t>
  </si>
  <si>
    <t>4902</t>
  </si>
  <si>
    <t>Другие вопросы в области национальной экономики</t>
  </si>
  <si>
    <t>0412</t>
  </si>
  <si>
    <t>Организация проведения мероприятия по отлову, учету, содержанию и иному обращению с безнадзорными животными в рамках подпрограммы "Прочие мероприятия Вороковского сельсовета" муниципальной программы Вороковского сельсовета" Создание безопасных и комфортных условий для проживания на территории Вороковского сельсовета"</t>
  </si>
  <si>
    <t>0000000000</t>
  </si>
  <si>
    <t>0100000000</t>
  </si>
  <si>
    <t>0130000000</t>
  </si>
  <si>
    <t>0130075180</t>
  </si>
  <si>
    <t>Закупка товаров, работ, услуг в целях капитального ремонта государственного ( муниципаоьного) имущества</t>
  </si>
  <si>
    <t>0110075710</t>
  </si>
  <si>
    <t>Другие общегосударственные вопросы</t>
  </si>
  <si>
    <t>013</t>
  </si>
  <si>
    <t>033</t>
  </si>
  <si>
    <t xml:space="preserve">Земельный налог с организаций,обладающих земельным участком, расположенным в границах сельских поселений </t>
  </si>
  <si>
    <t xml:space="preserve">Земельный налог с организаций </t>
  </si>
  <si>
    <t xml:space="preserve">Земельный налог с физических лиц  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</si>
  <si>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</si>
  <si>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 </t>
  </si>
  <si>
    <t>Сумма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</si>
  <si>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</si>
  <si>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</si>
  <si>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</si>
  <si>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</si>
  <si>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</si>
  <si>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</si>
  <si>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</si>
  <si>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1</t>
  </si>
  <si>
    <t>00</t>
  </si>
  <si>
    <t>0000</t>
  </si>
  <si>
    <t>182</t>
  </si>
  <si>
    <t>110</t>
  </si>
  <si>
    <t>020</t>
  </si>
  <si>
    <t>06</t>
  </si>
  <si>
    <t>030</t>
  </si>
  <si>
    <t>10</t>
  </si>
  <si>
    <t>040</t>
  </si>
  <si>
    <t>120</t>
  </si>
  <si>
    <t>2</t>
  </si>
  <si>
    <t>151</t>
  </si>
  <si>
    <t>0020</t>
  </si>
  <si>
    <t>0030</t>
  </si>
  <si>
    <t>015</t>
  </si>
  <si>
    <t>999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</si>
  <si>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</si>
  <si>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</si>
  <si>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</si>
  <si>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</si>
  <si>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</si>
  <si>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</si>
  <si>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</si>
  <si>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</si>
  <si>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</si>
  <si>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</si>
  <si>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1000</t>
  </si>
  <si>
    <t>024</t>
  </si>
  <si>
    <t>4901</t>
  </si>
  <si>
    <t>0002</t>
  </si>
  <si>
    <t>Раздел-
подраздел</t>
  </si>
  <si>
    <t>Национальная экономика</t>
  </si>
  <si>
    <t>0400</t>
  </si>
  <si>
    <t>Всего</t>
  </si>
  <si>
    <t>521 00 00</t>
  </si>
  <si>
    <t>Субвенции местным бюджетам на выполнение передаваемых полномочий субъектов Российской Федерации</t>
  </si>
  <si>
    <t>Уменьшение остатков денежных средств бюджетов поселения</t>
  </si>
  <si>
    <t>Дотации бюджетам сельских  поселений на выравнивание  бюджетной обеспеченности</t>
  </si>
  <si>
    <t>Дотации бюджетам сельских  поселений на выравнивание бюджетной обеспеченности из регионального фонда финансовой поддержки</t>
  </si>
  <si>
    <t>Дотации бюджетам  сельских поселений на выравнивание бюджетной обеспеченности из районного фонда финансовой поддержки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</si>
  <si>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</si>
  <si>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 сельских поселений на выполнение, государственных полномочий по созданию и обеспечению деятельности административных комиссий </t>
  </si>
  <si>
    <t>Прочие межбюджетные трансферты, передаваемые бюджетам   сельских поселений</t>
  </si>
  <si>
    <t>Прочие межбюджетные трансферты, передаваемые бюджетам   сельских поселений на поддержку мер по обеспечению сбалансированности бюджетов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</si>
  <si>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</si>
  <si>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Субвенции бюджетам сельских поселений на выполнение передоваемых полномочий субъектов Российской Федерации</t>
  </si>
  <si>
    <t>Налог на имущество физических лиц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</si>
  <si>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</si>
  <si>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</si>
  <si>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</si>
  <si>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</si>
  <si>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</si>
  <si>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</si>
  <si>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</si>
  <si>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14</t>
  </si>
  <si>
    <t>2000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</si>
  <si>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 сумма платежа)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</si>
  <si>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</si>
  <si>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</si>
  <si>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</si>
  <si>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</si>
  <si>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</si>
  <si>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</si>
  <si>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</si>
  <si>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ВСЕГО ДОХОДОВ</t>
  </si>
  <si>
    <t>код группы повида</t>
  </si>
  <si>
    <t xml:space="preserve">код аналитической группы подвида </t>
  </si>
  <si>
    <t xml:space="preserve">Наименование кода классификации доходов бюджета </t>
  </si>
  <si>
    <t>Приложение № 5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</si>
  <si>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(пени,проценты)</t>
  </si>
  <si>
    <t xml:space="preserve">Земельный налог, взимаемый по ставкам, установленным в соответствии с подпунктом 2 пунктом 1 статьи 394 Налогового кодекса Российской Федерации </t>
  </si>
  <si>
    <t>0502</t>
  </si>
  <si>
    <t>0409</t>
  </si>
  <si>
    <t>НАЛОГИ НА ТОВАРЫ (УСЛУГИ),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</si>
  <si>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</si>
  <si>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</si>
  <si>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230</t>
  </si>
  <si>
    <t>240</t>
  </si>
  <si>
    <t>250</t>
  </si>
  <si>
    <t>260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</si>
  <si>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</si>
  <si>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</si>
  <si>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</si>
  <si>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</si>
  <si>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</si>
  <si>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</si>
  <si>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</si>
  <si>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</si>
  <si>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</si>
  <si>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</si>
  <si>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</si>
  <si>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</si>
  <si>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</si>
  <si>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</si>
  <si>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</si>
  <si>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</si>
  <si>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</si>
  <si>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</si>
  <si>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</si>
  <si>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</si>
  <si>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</si>
  <si>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02 1 8101</t>
  </si>
  <si>
    <t>Приложение № 4</t>
  </si>
  <si>
    <t xml:space="preserve">Прочие межбюджетные трансферты, передаваемые бюджетам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</si>
  <si>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834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</si>
  <si>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</si>
  <si>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</si>
  <si>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</si>
  <si>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</si>
  <si>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</si>
  <si>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</si>
  <si>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</si>
  <si>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</si>
  <si>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</si>
  <si>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Мероприятия в области занятости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</si>
  <si>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</si>
  <si>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</si>
  <si>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</si>
  <si>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</si>
  <si>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Содержание автомобильных дорог  и инженерных сооружений на них в границах городских округов и поселений 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</si>
  <si>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</si>
  <si>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"Прочие мероприятия Талажанскаого сельсовета"</t>
  </si>
  <si>
    <t>Подпрограмма "Благоустройство территории Талажанского сельсовета "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</si>
  <si>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водоснабжения, водоотведения и очистки сточных вод за счет средств краевого бюджета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сельсовета", за счет остатков средств на 01.01.2016г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</si>
  <si>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</si>
  <si>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</si>
  <si>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</si>
  <si>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</si>
  <si>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</si>
  <si>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</si>
  <si>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</si>
  <si>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</si>
  <si>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</si>
  <si>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</si>
  <si>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</si>
  <si>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</si>
  <si>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</si>
  <si>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</si>
  <si>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Подпрограмма "Благоустройство территории Талажанского сельсовета"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</si>
  <si>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</si>
  <si>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17</t>
  </si>
  <si>
    <t>Обеспечение пожарной безопасности</t>
  </si>
  <si>
    <t>0310</t>
  </si>
  <si>
    <t>Уплата прочих налогов, сборов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</si>
  <si>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</si>
  <si>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</si>
  <si>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</si>
  <si>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</si>
  <si>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Государственная программа Российской Федерации "Развитие здравоохранения"</t>
  </si>
  <si>
    <t>Подпрограмма "Развитие и внедрение инновационных методов диагностики, профилактики и лечения, а также основ персонализированной медицины"</t>
  </si>
  <si>
    <t>"Обеспечение первичных мер пожарной безопасности за счет средств краевого бюджета в рамках подпрограммы " 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</si>
  <si>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</si>
  <si>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</si>
  <si>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33</t>
  </si>
  <si>
    <t>34</t>
  </si>
  <si>
    <t>утверждено решением о бюджете</t>
  </si>
  <si>
    <t>бюджетная роспись с учетом изменений</t>
  </si>
  <si>
    <t>исполнено</t>
  </si>
  <si>
    <t>% исполнения</t>
  </si>
  <si>
    <t>050</t>
  </si>
  <si>
    <t xml:space="preserve"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установленнного в Красноярском крае </t>
  </si>
  <si>
    <t>7412</t>
  </si>
  <si>
    <t>Прочие межбюджетные трансферты бюджетам поселений на обеспечение первичных мер пожарной безопасности</t>
  </si>
  <si>
    <t>Утверждено решением о бюджете</t>
  </si>
  <si>
    <t>Бюджетная роспись с учетом изменение</t>
  </si>
  <si>
    <t>Исполнено</t>
  </si>
  <si>
    <t xml:space="preserve">Утверждено решением о бюджете </t>
  </si>
  <si>
    <t>Бюджетная роспись с учетом изменений</t>
  </si>
  <si>
    <t>Прочие неналоговые доходы бюджетов сельских поселений</t>
  </si>
  <si>
    <t>ПРОЧИЕ НЕНАЛОГОВЫЕ ДОХОДЫ</t>
  </si>
  <si>
    <t>180</t>
  </si>
  <si>
    <t>Прочие неналоговые доходы</t>
  </si>
  <si>
    <t>1021</t>
  </si>
  <si>
    <t>7508</t>
  </si>
  <si>
    <t>Социальная политика</t>
  </si>
  <si>
    <t>1001</t>
  </si>
  <si>
    <t>01200S5080</t>
  </si>
  <si>
    <t>Пенсионное обеспечение</t>
  </si>
  <si>
    <t>Программа "Прочие мероприятия Талажанского сельсовета"</t>
  </si>
  <si>
    <t>Межбюджетные трансферты,передаваемые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Рождественского сельсовета в рамкахподпрограммы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</si>
  <si>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Исполнение по источникам внутреннего финансирования дефицита </t>
  </si>
  <si>
    <t xml:space="preserve">                                                                                                     к  решению Талажанского сельского</t>
  </si>
  <si>
    <t>к  решению Талажанского</t>
  </si>
  <si>
    <t>к решения Талажанского</t>
  </si>
  <si>
    <t xml:space="preserve">Приложение № 2 </t>
  </si>
  <si>
    <t>Приложение № 3</t>
  </si>
  <si>
    <t>к проекту Решения</t>
  </si>
  <si>
    <t>Талажанского сельского Совета депутатов</t>
  </si>
  <si>
    <t>Межбюджетные трансферты, передаваемые бюджетам муниципальных</t>
  </si>
  <si>
    <t xml:space="preserve"> районов из бюджетов поселений</t>
  </si>
  <si>
    <t>Наименование МО</t>
  </si>
  <si>
    <t>Итого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</si>
  <si>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</si>
  <si>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МБУК Талажанская ЦКС</t>
  </si>
  <si>
    <t>2018 год</t>
  </si>
  <si>
    <t>бюджета поселения в 2018 году и плановом периоде 2019-2020 годов</t>
  </si>
  <si>
    <t xml:space="preserve"> 2018 год</t>
  </si>
  <si>
    <t>Исполнено по доходам бюджета поселения по кодам видов доходов, по кодам бюджетной классификации в 2018г.</t>
  </si>
  <si>
    <t>1040</t>
  </si>
  <si>
    <t>1047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</si>
  <si>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сентября 2018 г. на 20 процентов за счет средсв краевого бюджета в рамках непрограммных расходов отдельных органов исполнительной власти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</si>
  <si>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г. на 4 процентапо министерсьтву Красноярского кроая в рамках непрограммных расходов льдельных органов исполнительной власти</t>
  </si>
  <si>
    <t>7492</t>
  </si>
  <si>
    <t>Прочие межбюджетные трансферты, передаваемые бюджетам сельских поселений на реализацию мероприятий направленных на повышение безопасности дорожного движения, в рамках подпрограммы "Повышение безопасности дорожного движения в Казпачинском районе" муниципальной программе Казачинского района "Развитие транспортной системы Казачинского района"</t>
  </si>
  <si>
    <t>7641</t>
  </si>
  <si>
    <t>099</t>
  </si>
  <si>
    <t>07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</si>
  <si>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программы "Поддержка местных инициатив"государственной программы Красноярского края "Содействие развитию местного самоуправления"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</si>
  <si>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</si>
  <si>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</si>
  <si>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</si>
  <si>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</si>
  <si>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</si>
  <si>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Исполнение по  расходам бюджета поселения по разделам и подразделам,бюджетной  классификации расходов бюджетов Российской Федерации за 2018 год .</t>
  </si>
  <si>
    <t xml:space="preserve">                     Исполнение   по разделам, подразделам, целевым статьям (муниципальным программам Талажанского сельсовета)  в 2018 г
                                                   </t>
  </si>
  <si>
    <t>537259,19</t>
  </si>
  <si>
    <t xml:space="preserve">                                                                                         Совета депутатов от  16.04.2019   № 22-49                </t>
  </si>
  <si>
    <t xml:space="preserve">             Совета депутатов от  16.04.2019   № 22-49       </t>
  </si>
  <si>
    <t xml:space="preserve">             Совета депутатов от  16.04.2019   № 22-49              </t>
  </si>
  <si>
    <t xml:space="preserve">  Совета депутатов от  16.04.2019   № 22-49       </t>
  </si>
  <si>
    <t xml:space="preserve">РОССИЙСКАЯ ФЕДЕРАЦИЯ
КРАСНОЯРСКИЙ КРАЙ
КАЗАЧИНСКИЙ РАЙОН
ТАЛАЖАНСКИЙ СЕЛЬСКИЙ СОВЕТ ДЕПУТАТОВ
РЕШЕНИЕ 
16.04.2019г.                                                                                                     № 22-49
   Об исполнении  бюджета поселения  Талажанского сельсовета за 2018 год
   Руководствуясь ст.264.5 Бюджетного Кодекса Российской Федерации, «Положением о бюджетном процессе в Талажанском сельсовете», утвержденным Решением Талажанского сельского Совета депутатов от 14.08.2013г №10, статьей 49 Устава Талажанского сельского Совета депутатов
                                          РЕШИЛ:
1. Утвердить отчет об исполнении  бюджета поселения Талажанского сельсовета за 2018год, в том числе:
исполнение  бюджета поселения по доходам в сумме 4656633,54 руб; и расходам в сумме 4682837,01 руб;
исполнение  бюджета поселения с профицитом в сумме  26203,47 рублей;
источники внутреннего финансирования профицита бюджета поселения в сумме 26203,47 руб;
2. Утвердить исполнение  бюджета поселения за 2018 год со следующими показателями:
      источников 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бюджета, согласно приложению 1 к настоящему Решению;
       доходов бюджета поселения по кодам видов доходов, подвидов доходов, классификации относящихся к доходам поселения,  согласно приложению 2 к настоящему Решению;
        расходов по ведомственной структуры расходов;
        расходов бюджета поселения по разделам, подразделам, классификации расходов Российской Федерации, согласно приложению 3 к настоящему Решению;
        расходов  бюджета поселения по целевым статьям муниципальным программам Талажанского сельсовета и непрограммным  направлениям деятельности) группам и подгруппам видов расходов, разделам, подразделам классификации расходов местного бюджета согласно приложению 4 к настоящему Решению;
                  расходов бюджета поселения по межбюджетным трансфертам, передаваемые                     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самоуправления, согласно приложения 5 к настоящему решению
3. Настоящее Решение вступает в силу в день, следующий за днем его официального опубликования.
Глава Талажанского сельсовета                                                             С.Л.Биллер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</si>
</sst>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vertical="center" textRotation="90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vertical="center" wrapText="1"/>
    </xf>
    <xf numFmtId="9" fontId="7" fillId="32" borderId="10" xfId="59" applyFont="1" applyFill="1" applyBorder="1" applyAlignment="1">
      <alignment vertical="top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center" wrapText="1"/>
    </xf>
    <xf numFmtId="2" fontId="7" fillId="32" borderId="12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3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/>
    </xf>
    <xf numFmtId="49" fontId="10" fillId="32" borderId="13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97" fontId="10" fillId="32" borderId="11" xfId="0" applyNumberFormat="1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horizontal="center" wrapText="1"/>
    </xf>
    <xf numFmtId="0" fontId="14" fillId="32" borderId="0" xfId="0" applyFont="1" applyFill="1" applyBorder="1" applyAlignment="1">
      <alignment wrapText="1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2" fontId="7" fillId="32" borderId="10" xfId="0" applyNumberFormat="1" applyFont="1" applyFill="1" applyBorder="1" applyAlignment="1">
      <alignment/>
    </xf>
    <xf numFmtId="2" fontId="7" fillId="32" borderId="10" xfId="0" applyNumberFormat="1" applyFont="1" applyFill="1" applyBorder="1" applyAlignment="1">
      <alignment vertical="center" wrapText="1"/>
    </xf>
    <xf numFmtId="2" fontId="7" fillId="32" borderId="10" xfId="0" applyNumberFormat="1" applyFont="1" applyFill="1" applyBorder="1" applyAlignment="1">
      <alignment vertical="center"/>
    </xf>
    <xf numFmtId="2" fontId="7" fillId="32" borderId="10" xfId="0" applyNumberFormat="1" applyFont="1" applyFill="1" applyBorder="1" applyAlignment="1">
      <alignment/>
    </xf>
    <xf numFmtId="0" fontId="10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right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 wrapText="1"/>
    </xf>
    <xf numFmtId="2" fontId="14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/>
    </xf>
    <xf numFmtId="195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195" fontId="13" fillId="0" borderId="1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2" fontId="10" fillId="32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2" fontId="7" fillId="32" borderId="12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32" borderId="12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horizontal="justify"/>
    </xf>
    <xf numFmtId="49" fontId="10" fillId="32" borderId="13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1" sqref="A1:K99"/>
    </sheetView>
  </sheetViews>
  <sheetFormatPr defaultColWidth="9.140625" defaultRowHeight="12.75"/>
  <cols>
    <col min="9" max="11" width="9.140625" style="0" customWidth="1"/>
  </cols>
  <sheetData>
    <row r="1" spans="1:11" ht="12.75">
      <c r="A1" s="167" t="s">
        <v>316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1" ht="12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1" ht="12.7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</row>
    <row r="8" spans="1:11" ht="12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ht="12.7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1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ht="12.7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ht="12.7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</row>
    <row r="14" spans="1:11" ht="12.7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1:11" ht="12.7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11" ht="12.75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</row>
    <row r="17" spans="1:11" ht="12.7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11" ht="12.75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1" ht="12.7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ht="12.7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  <row r="21" spans="1:11" ht="12.7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2.7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4" spans="1:11" ht="12.7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11" ht="12.7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</row>
    <row r="26" spans="1:11" ht="12.7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</row>
    <row r="27" spans="1:11" ht="12.7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</row>
    <row r="28" spans="1:11" ht="12.7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1:11" ht="12.7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11" ht="12.7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</row>
    <row r="31" spans="1:11" ht="12.7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</row>
    <row r="32" spans="1:11" ht="12.7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1:11" ht="12.7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 ht="12.7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2.7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</row>
    <row r="36" spans="1:11" ht="12.7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7" spans="1:11" ht="12.7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2.7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</row>
    <row r="39" spans="1:11" ht="12.7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  <row r="40" spans="1:11" ht="12.7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pans="1:11" ht="12.7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</row>
    <row r="42" spans="1:11" ht="12.7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12.7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</row>
    <row r="44" spans="1:11" ht="12.7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</row>
    <row r="45" spans="1:11" ht="12.7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1" ht="12.7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ht="12.7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</row>
    <row r="48" spans="1:11" ht="12.7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11" ht="12.7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</row>
    <row r="50" spans="1:11" ht="12.7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1" ht="12.7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</row>
    <row r="52" spans="1:11" ht="12.7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1" ht="12.7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</row>
    <row r="54" spans="1:11" ht="12.7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1" ht="12.7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1" ht="12.7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1" ht="12.7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</row>
    <row r="58" spans="1:11" ht="12.75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</row>
    <row r="59" spans="1:11" ht="12.7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</row>
    <row r="60" spans="1:11" ht="12.7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</row>
    <row r="61" spans="1:11" ht="12.7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</row>
    <row r="62" spans="1:11" ht="12.7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</row>
    <row r="63" spans="1:11" ht="12.7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</row>
    <row r="64" spans="1:11" ht="12.7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</row>
    <row r="65" spans="1:11" ht="12.7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1:11" ht="12.7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</row>
    <row r="67" spans="1:11" ht="12.7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</row>
    <row r="68" spans="1:11" ht="12.7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</row>
    <row r="69" spans="1:11" ht="12.7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</row>
    <row r="70" spans="1:11" ht="12.7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</row>
    <row r="71" spans="1:11" ht="12.7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</row>
    <row r="72" spans="1:11" ht="12.7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</row>
    <row r="73" spans="1:11" ht="12.7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</row>
    <row r="74" spans="1:11" ht="12.7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</row>
    <row r="75" spans="1:11" ht="12.7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</row>
    <row r="76" spans="1:11" ht="12.7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1" ht="12.7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</row>
    <row r="78" spans="1:11" ht="12.7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</row>
    <row r="79" spans="1:11" ht="12.7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</row>
    <row r="80" spans="1:11" ht="12.7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</row>
    <row r="81" spans="1:11" ht="12.7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</row>
    <row r="82" spans="1:11" ht="12.7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</row>
    <row r="83" spans="1:11" ht="12.7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</row>
    <row r="84" spans="1:11" ht="12.7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</row>
    <row r="85" spans="1:11" ht="12.7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</row>
    <row r="86" spans="1:11" ht="12.7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</row>
    <row r="87" spans="1:11" ht="12.7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</row>
    <row r="88" spans="1:11" ht="12.7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</row>
    <row r="89" spans="1:11" ht="12.7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</row>
    <row r="90" spans="1:11" ht="12.7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</row>
    <row r="91" spans="1:11" ht="12.7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</row>
    <row r="92" spans="1:11" ht="12.7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</row>
    <row r="93" spans="1:11" ht="12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</row>
    <row r="94" spans="1:11" ht="12.7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</row>
    <row r="95" spans="1:11" ht="12.7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</row>
    <row r="96" spans="1:11" ht="12.7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</row>
    <row r="97" spans="1:11" ht="12.7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</row>
    <row r="98" spans="1:11" ht="12.7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</row>
    <row r="99" spans="1:11" ht="12.7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</row>
  </sheetData>
  <sheetProtection/>
  <mergeCells count="1">
    <mergeCell ref="A1:K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172" t="s">
        <v>181</v>
      </c>
      <c r="B1" s="172"/>
      <c r="C1" s="172"/>
      <c r="D1" s="172"/>
      <c r="E1" s="172"/>
      <c r="F1" s="172"/>
    </row>
    <row r="2" spans="1:6" ht="11.25">
      <c r="A2" s="2"/>
      <c r="B2" s="172" t="s">
        <v>277</v>
      </c>
      <c r="C2" s="172"/>
      <c r="D2" s="172"/>
      <c r="E2" s="172"/>
      <c r="F2" s="172"/>
    </row>
    <row r="3" spans="1:10" ht="11.25">
      <c r="A3" s="2"/>
      <c r="B3" s="173" t="s">
        <v>312</v>
      </c>
      <c r="C3" s="173"/>
      <c r="D3" s="173"/>
      <c r="E3" s="173"/>
      <c r="F3" s="173"/>
      <c r="I3" s="4"/>
      <c r="J3" s="4"/>
    </row>
    <row r="4" spans="1:6" ht="11.25">
      <c r="A4" s="172"/>
      <c r="B4" s="172"/>
      <c r="C4" s="172"/>
      <c r="D4" s="172"/>
      <c r="E4" s="172"/>
      <c r="F4" s="172"/>
    </row>
    <row r="5" spans="1:6" ht="11.25">
      <c r="A5" s="2"/>
      <c r="B5" s="172"/>
      <c r="C5" s="172"/>
      <c r="D5" s="172"/>
      <c r="E5" s="172"/>
      <c r="F5" s="172"/>
    </row>
    <row r="6" spans="1:6" ht="11.25">
      <c r="A6" s="2"/>
      <c r="B6" s="172"/>
      <c r="C6" s="172"/>
      <c r="D6" s="172"/>
      <c r="E6" s="172"/>
      <c r="F6" s="172"/>
    </row>
    <row r="7" spans="1:6" ht="11.25">
      <c r="A7" s="174" t="s">
        <v>276</v>
      </c>
      <c r="B7" s="174"/>
      <c r="C7" s="174"/>
      <c r="D7" s="174"/>
      <c r="E7" s="174"/>
      <c r="F7" s="174"/>
    </row>
    <row r="8" spans="1:6" ht="15" customHeight="1">
      <c r="A8" s="174" t="s">
        <v>291</v>
      </c>
      <c r="B8" s="174"/>
      <c r="C8" s="174"/>
      <c r="D8" s="174"/>
      <c r="E8" s="174"/>
      <c r="F8" s="174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169" t="s">
        <v>49</v>
      </c>
      <c r="B10" s="169" t="s">
        <v>25</v>
      </c>
      <c r="C10" s="170" t="s">
        <v>153</v>
      </c>
      <c r="D10" s="177" t="s">
        <v>87</v>
      </c>
      <c r="E10" s="177"/>
      <c r="F10" s="177"/>
    </row>
    <row r="11" spans="1:6" ht="96.75" customHeight="1">
      <c r="A11" s="169"/>
      <c r="B11" s="169"/>
      <c r="C11" s="171"/>
      <c r="D11" s="5" t="s">
        <v>290</v>
      </c>
      <c r="E11" s="5" t="s">
        <v>290</v>
      </c>
      <c r="F11" s="5" t="s">
        <v>292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169">
        <v>1</v>
      </c>
      <c r="B13" s="169" t="s">
        <v>225</v>
      </c>
      <c r="C13" s="176" t="s">
        <v>26</v>
      </c>
      <c r="D13" s="175">
        <f>D15+D19</f>
        <v>43819.73999999929</v>
      </c>
      <c r="E13" s="175">
        <f>E15+E22</f>
        <v>26203.46999999974</v>
      </c>
      <c r="F13" s="175">
        <f>F15+F19</f>
        <v>17616.27000000002</v>
      </c>
    </row>
    <row r="14" spans="1:6" ht="13.5" customHeight="1" hidden="1" thickBot="1">
      <c r="A14" s="169"/>
      <c r="B14" s="169"/>
      <c r="C14" s="176"/>
      <c r="D14" s="175"/>
      <c r="E14" s="175"/>
      <c r="F14" s="175"/>
    </row>
    <row r="15" spans="1:6" ht="26.25" customHeight="1">
      <c r="A15" s="5">
        <v>2</v>
      </c>
      <c r="B15" s="5" t="s">
        <v>226</v>
      </c>
      <c r="C15" s="7" t="s">
        <v>27</v>
      </c>
      <c r="D15" s="99">
        <f>D16</f>
        <v>-5254754.36</v>
      </c>
      <c r="E15" s="99">
        <f aca="true" t="shared" si="0" ref="E15:F17">+E16</f>
        <v>-4656633.54</v>
      </c>
      <c r="F15" s="99">
        <f t="shared" si="0"/>
        <v>-598120.82</v>
      </c>
    </row>
    <row r="16" spans="1:6" ht="22.5">
      <c r="A16" s="5">
        <v>3</v>
      </c>
      <c r="B16" s="5" t="s">
        <v>227</v>
      </c>
      <c r="C16" s="7" t="s">
        <v>28</v>
      </c>
      <c r="D16" s="99">
        <f>D17</f>
        <v>-5254754.36</v>
      </c>
      <c r="E16" s="99">
        <f t="shared" si="0"/>
        <v>-4656633.54</v>
      </c>
      <c r="F16" s="99">
        <f t="shared" si="0"/>
        <v>-598120.82</v>
      </c>
    </row>
    <row r="17" spans="1:6" ht="22.5">
      <c r="A17" s="5">
        <v>4</v>
      </c>
      <c r="B17" s="5" t="s">
        <v>228</v>
      </c>
      <c r="C17" s="7" t="s">
        <v>29</v>
      </c>
      <c r="D17" s="99">
        <f>D18</f>
        <v>-5254754.36</v>
      </c>
      <c r="E17" s="99">
        <f t="shared" si="0"/>
        <v>-4656633.54</v>
      </c>
      <c r="F17" s="99">
        <f t="shared" si="0"/>
        <v>-598120.82</v>
      </c>
    </row>
    <row r="18" spans="1:6" ht="11.25">
      <c r="A18" s="5">
        <v>5</v>
      </c>
      <c r="B18" s="5" t="s">
        <v>229</v>
      </c>
      <c r="C18" s="7"/>
      <c r="D18" s="99">
        <v>-5254754.36</v>
      </c>
      <c r="E18" s="99">
        <v>-4656633.54</v>
      </c>
      <c r="F18" s="99">
        <v>-598120.82</v>
      </c>
    </row>
    <row r="19" spans="1:6" ht="22.5">
      <c r="A19" s="5">
        <v>6</v>
      </c>
      <c r="B19" s="5" t="s">
        <v>230</v>
      </c>
      <c r="C19" s="7" t="s">
        <v>30</v>
      </c>
      <c r="D19" s="159">
        <f>D20</f>
        <v>5298574.1</v>
      </c>
      <c r="E19" s="99">
        <f aca="true" t="shared" si="1" ref="E19:F21">+E20</f>
        <v>4682837.01</v>
      </c>
      <c r="F19" s="99">
        <f t="shared" si="1"/>
        <v>615737.09</v>
      </c>
    </row>
    <row r="20" spans="1:6" ht="22.5">
      <c r="A20" s="5">
        <v>7</v>
      </c>
      <c r="B20" s="5" t="s">
        <v>231</v>
      </c>
      <c r="C20" s="7" t="s">
        <v>31</v>
      </c>
      <c r="D20" s="99">
        <f>D21</f>
        <v>5298574.1</v>
      </c>
      <c r="E20" s="99">
        <f t="shared" si="1"/>
        <v>4682837.01</v>
      </c>
      <c r="F20" s="99">
        <f t="shared" si="1"/>
        <v>615737.09</v>
      </c>
    </row>
    <row r="21" spans="1:6" ht="22.5">
      <c r="A21" s="5">
        <v>8</v>
      </c>
      <c r="B21" s="5" t="s">
        <v>232</v>
      </c>
      <c r="C21" s="7" t="s">
        <v>32</v>
      </c>
      <c r="D21" s="99">
        <f>D22</f>
        <v>5298574.1</v>
      </c>
      <c r="E21" s="99">
        <f t="shared" si="1"/>
        <v>4682837.01</v>
      </c>
      <c r="F21" s="99">
        <f t="shared" si="1"/>
        <v>615737.09</v>
      </c>
    </row>
    <row r="22" spans="1:6" ht="33.75">
      <c r="A22" s="5">
        <v>9</v>
      </c>
      <c r="B22" s="5" t="s">
        <v>233</v>
      </c>
      <c r="C22" s="7" t="s">
        <v>132</v>
      </c>
      <c r="D22" s="99">
        <v>5298574.1</v>
      </c>
      <c r="E22" s="99">
        <v>4682837.01</v>
      </c>
      <c r="F22" s="99">
        <v>615737.09</v>
      </c>
    </row>
    <row r="23" spans="1:6" ht="39.75" customHeight="1">
      <c r="A23" s="5">
        <v>10</v>
      </c>
      <c r="B23" s="5"/>
      <c r="C23" s="7" t="s">
        <v>33</v>
      </c>
      <c r="D23" s="99">
        <f>D15+D19</f>
        <v>43819.73999999929</v>
      </c>
      <c r="E23" s="99">
        <v>-38351.88</v>
      </c>
      <c r="F23" s="99">
        <v>0</v>
      </c>
    </row>
  </sheetData>
  <sheetProtection/>
  <mergeCells count="18"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  <mergeCell ref="B10:B11"/>
    <mergeCell ref="C10:C11"/>
    <mergeCell ref="B2:F2"/>
    <mergeCell ref="B6:F6"/>
    <mergeCell ref="A1:F1"/>
    <mergeCell ref="B3:F3"/>
    <mergeCell ref="A4:F4"/>
    <mergeCell ref="B5:F5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5"/>
  <sheetViews>
    <sheetView zoomScalePageLayoutView="0" workbookViewId="0" topLeftCell="A1">
      <selection activeCell="J6" sqref="J6:K6"/>
    </sheetView>
  </sheetViews>
  <sheetFormatPr defaultColWidth="9.140625" defaultRowHeight="12.75"/>
  <cols>
    <col min="1" max="1" width="2.57421875" style="10" customWidth="1"/>
    <col min="2" max="2" width="4.421875" style="10" customWidth="1"/>
    <col min="3" max="3" width="3.57421875" style="10" customWidth="1"/>
    <col min="4" max="4" width="3.28125" style="10" customWidth="1"/>
    <col min="5" max="5" width="4.140625" style="10" customWidth="1"/>
    <col min="6" max="6" width="3.57421875" style="10" customWidth="1"/>
    <col min="7" max="7" width="3.8515625" style="10" customWidth="1"/>
    <col min="8" max="8" width="4.421875" style="10" customWidth="1"/>
    <col min="9" max="9" width="4.7109375" style="10" customWidth="1"/>
    <col min="10" max="10" width="42.140625" style="10" customWidth="1"/>
    <col min="11" max="12" width="9.8515625" style="10" customWidth="1"/>
    <col min="13" max="13" width="10.00390625" style="10" bestFit="1" customWidth="1"/>
    <col min="14" max="14" width="11.28125" style="10" customWidth="1"/>
    <col min="15" max="16384" width="9.140625" style="10" customWidth="1"/>
  </cols>
  <sheetData>
    <row r="1" spans="1:12" ht="0.75" customHeight="1">
      <c r="A1" s="8" t="s">
        <v>59</v>
      </c>
      <c r="B1" s="8"/>
      <c r="C1" s="8"/>
      <c r="D1" s="8"/>
      <c r="E1" s="8"/>
      <c r="F1" s="8"/>
      <c r="G1" s="8"/>
      <c r="H1" s="8"/>
      <c r="I1" s="8"/>
      <c r="J1" s="180"/>
      <c r="K1" s="180"/>
      <c r="L1" s="9"/>
    </row>
    <row r="2" spans="10:12" ht="12.75" hidden="1">
      <c r="J2" s="180"/>
      <c r="K2" s="180"/>
      <c r="L2" s="9"/>
    </row>
    <row r="3" spans="10:12" ht="12.75" hidden="1">
      <c r="J3" s="180"/>
      <c r="K3" s="180"/>
      <c r="L3" s="9"/>
    </row>
    <row r="4" spans="1:12" ht="12.75">
      <c r="A4" s="180" t="s">
        <v>280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9"/>
    </row>
    <row r="5" spans="1:12" ht="12.75">
      <c r="A5" s="180" t="s">
        <v>278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9"/>
    </row>
    <row r="6" spans="1:12" ht="13.5" customHeight="1">
      <c r="A6" s="11"/>
      <c r="B6" s="11"/>
      <c r="C6" s="11"/>
      <c r="D6" s="11"/>
      <c r="E6" s="11"/>
      <c r="F6" s="11"/>
      <c r="G6" s="11"/>
      <c r="H6" s="11"/>
      <c r="I6" s="11"/>
      <c r="J6" s="173" t="s">
        <v>313</v>
      </c>
      <c r="K6" s="173"/>
      <c r="L6" s="9"/>
    </row>
    <row r="7" spans="1:14" ht="18" customHeight="1">
      <c r="A7" s="112" t="s">
        <v>293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8"/>
      <c r="N7" s="8"/>
    </row>
    <row r="8" spans="1:9" ht="12.7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14" ht="12.75" customHeight="1">
      <c r="A9" s="190" t="s">
        <v>49</v>
      </c>
      <c r="B9" s="182" t="s">
        <v>23</v>
      </c>
      <c r="C9" s="183"/>
      <c r="D9" s="183"/>
      <c r="E9" s="183"/>
      <c r="F9" s="183"/>
      <c r="G9" s="183"/>
      <c r="H9" s="183"/>
      <c r="I9" s="184"/>
      <c r="J9" s="178" t="s">
        <v>163</v>
      </c>
      <c r="K9" s="178" t="s">
        <v>251</v>
      </c>
      <c r="L9" s="178" t="s">
        <v>252</v>
      </c>
      <c r="M9" s="192" t="s">
        <v>253</v>
      </c>
      <c r="N9" s="178" t="s">
        <v>254</v>
      </c>
    </row>
    <row r="10" spans="1:14" ht="72.75" customHeight="1">
      <c r="A10" s="191"/>
      <c r="B10" s="13" t="s">
        <v>88</v>
      </c>
      <c r="C10" s="13" t="s">
        <v>89</v>
      </c>
      <c r="D10" s="13" t="s">
        <v>90</v>
      </c>
      <c r="E10" s="13" t="s">
        <v>91</v>
      </c>
      <c r="F10" s="13" t="s">
        <v>92</v>
      </c>
      <c r="G10" s="13" t="s">
        <v>93</v>
      </c>
      <c r="H10" s="13" t="s">
        <v>161</v>
      </c>
      <c r="I10" s="13" t="s">
        <v>162</v>
      </c>
      <c r="J10" s="179"/>
      <c r="K10" s="179"/>
      <c r="L10" s="179"/>
      <c r="M10" s="193"/>
      <c r="N10" s="179"/>
    </row>
    <row r="11" spans="1:14" ht="12" customHeight="1">
      <c r="A11" s="14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09"/>
      <c r="M11" s="27"/>
      <c r="N11" s="27"/>
    </row>
    <row r="12" spans="1:14" ht="18.75" customHeight="1">
      <c r="A12" s="15">
        <v>1</v>
      </c>
      <c r="B12" s="16" t="s">
        <v>94</v>
      </c>
      <c r="C12" s="16" t="s">
        <v>95</v>
      </c>
      <c r="D12" s="16" t="s">
        <v>96</v>
      </c>
      <c r="E12" s="16" t="s">
        <v>96</v>
      </c>
      <c r="F12" s="16" t="s">
        <v>94</v>
      </c>
      <c r="G12" s="16" t="s">
        <v>96</v>
      </c>
      <c r="H12" s="16" t="s">
        <v>97</v>
      </c>
      <c r="I12" s="16" t="s">
        <v>94</v>
      </c>
      <c r="J12" s="17" t="s">
        <v>43</v>
      </c>
      <c r="K12" s="18">
        <v>76450</v>
      </c>
      <c r="L12" s="18">
        <v>76450</v>
      </c>
      <c r="M12" s="113">
        <v>-520116.04</v>
      </c>
      <c r="N12" s="113">
        <f>M12/L12*100</f>
        <v>-680.334911706998</v>
      </c>
    </row>
    <row r="13" spans="1:14" ht="15" customHeight="1">
      <c r="A13" s="15">
        <v>2</v>
      </c>
      <c r="B13" s="16" t="s">
        <v>98</v>
      </c>
      <c r="C13" s="16" t="s">
        <v>95</v>
      </c>
      <c r="D13" s="16" t="s">
        <v>60</v>
      </c>
      <c r="E13" s="16" t="s">
        <v>96</v>
      </c>
      <c r="F13" s="16" t="s">
        <v>94</v>
      </c>
      <c r="G13" s="16" t="s">
        <v>96</v>
      </c>
      <c r="H13" s="16" t="s">
        <v>97</v>
      </c>
      <c r="I13" s="16" t="s">
        <v>94</v>
      </c>
      <c r="J13" s="17" t="s">
        <v>44</v>
      </c>
      <c r="K13" s="18">
        <v>20100</v>
      </c>
      <c r="L13" s="18">
        <v>22500</v>
      </c>
      <c r="M13" s="113">
        <v>22524.29</v>
      </c>
      <c r="N13" s="113">
        <f aca="true" t="shared" si="0" ref="N13:N74">M13/L13*100</f>
        <v>100.10795555555556</v>
      </c>
    </row>
    <row r="14" spans="1:14" ht="17.25" customHeight="1">
      <c r="A14" s="15">
        <v>3</v>
      </c>
      <c r="B14" s="16" t="s">
        <v>98</v>
      </c>
      <c r="C14" s="16" t="s">
        <v>95</v>
      </c>
      <c r="D14" s="16" t="s">
        <v>60</v>
      </c>
      <c r="E14" s="16" t="s">
        <v>61</v>
      </c>
      <c r="F14" s="16" t="s">
        <v>94</v>
      </c>
      <c r="G14" s="16" t="s">
        <v>60</v>
      </c>
      <c r="H14" s="16" t="s">
        <v>97</v>
      </c>
      <c r="I14" s="16" t="s">
        <v>99</v>
      </c>
      <c r="J14" s="17" t="s">
        <v>34</v>
      </c>
      <c r="K14" s="18">
        <v>20100</v>
      </c>
      <c r="L14" s="18">
        <v>22500</v>
      </c>
      <c r="M14" s="116">
        <v>22524.29</v>
      </c>
      <c r="N14" s="113">
        <f t="shared" si="0"/>
        <v>100.10795555555556</v>
      </c>
    </row>
    <row r="15" spans="1:14" ht="39.75" customHeight="1">
      <c r="A15" s="15">
        <v>5</v>
      </c>
      <c r="B15" s="19" t="s">
        <v>94</v>
      </c>
      <c r="C15" s="19" t="s">
        <v>95</v>
      </c>
      <c r="D15" s="19" t="s">
        <v>63</v>
      </c>
      <c r="E15" s="19" t="s">
        <v>96</v>
      </c>
      <c r="F15" s="19" t="s">
        <v>94</v>
      </c>
      <c r="G15" s="19" t="s">
        <v>96</v>
      </c>
      <c r="H15" s="19" t="s">
        <v>97</v>
      </c>
      <c r="I15" s="19" t="s">
        <v>94</v>
      </c>
      <c r="J15" s="17" t="s">
        <v>169</v>
      </c>
      <c r="K15" s="18">
        <v>33800</v>
      </c>
      <c r="L15" s="114">
        <v>36450</v>
      </c>
      <c r="M15" s="115">
        <v>36570.49</v>
      </c>
      <c r="N15" s="113">
        <f t="shared" si="0"/>
        <v>100.33056241426613</v>
      </c>
    </row>
    <row r="16" spans="1:14" ht="24.75" customHeight="1">
      <c r="A16" s="15">
        <v>6</v>
      </c>
      <c r="B16" s="16" t="s">
        <v>94</v>
      </c>
      <c r="C16" s="16" t="s">
        <v>95</v>
      </c>
      <c r="D16" s="16" t="s">
        <v>63</v>
      </c>
      <c r="E16" s="16" t="s">
        <v>61</v>
      </c>
      <c r="F16" s="16" t="s">
        <v>94</v>
      </c>
      <c r="G16" s="16" t="s">
        <v>60</v>
      </c>
      <c r="H16" s="16" t="s">
        <v>97</v>
      </c>
      <c r="I16" s="16" t="s">
        <v>99</v>
      </c>
      <c r="J16" s="17" t="s">
        <v>170</v>
      </c>
      <c r="K16" s="18">
        <v>33800</v>
      </c>
      <c r="L16" s="18">
        <v>36450</v>
      </c>
      <c r="M16" s="116">
        <v>36570.49</v>
      </c>
      <c r="N16" s="113">
        <f t="shared" si="0"/>
        <v>100.33056241426613</v>
      </c>
    </row>
    <row r="17" spans="1:14" ht="49.5" customHeight="1">
      <c r="A17" s="15">
        <v>7</v>
      </c>
      <c r="B17" s="19" t="s">
        <v>5</v>
      </c>
      <c r="C17" s="19" t="s">
        <v>95</v>
      </c>
      <c r="D17" s="19" t="s">
        <v>63</v>
      </c>
      <c r="E17" s="19" t="s">
        <v>61</v>
      </c>
      <c r="F17" s="19" t="s">
        <v>172</v>
      </c>
      <c r="G17" s="19" t="s">
        <v>60</v>
      </c>
      <c r="H17" s="19" t="s">
        <v>97</v>
      </c>
      <c r="I17" s="19" t="s">
        <v>99</v>
      </c>
      <c r="J17" s="17" t="s">
        <v>171</v>
      </c>
      <c r="K17" s="18">
        <v>14600</v>
      </c>
      <c r="L17" s="114">
        <v>16200</v>
      </c>
      <c r="M17" s="115">
        <v>16294.54</v>
      </c>
      <c r="N17" s="113">
        <f t="shared" si="0"/>
        <v>100.58358024691358</v>
      </c>
    </row>
    <row r="18" spans="1:14" ht="56.25" customHeight="1">
      <c r="A18" s="15">
        <v>8</v>
      </c>
      <c r="B18" s="19" t="s">
        <v>10</v>
      </c>
      <c r="C18" s="19" t="s">
        <v>95</v>
      </c>
      <c r="D18" s="19" t="s">
        <v>63</v>
      </c>
      <c r="E18" s="19" t="s">
        <v>61</v>
      </c>
      <c r="F18" s="19" t="s">
        <v>173</v>
      </c>
      <c r="G18" s="19" t="s">
        <v>60</v>
      </c>
      <c r="H18" s="19" t="s">
        <v>97</v>
      </c>
      <c r="I18" s="19" t="s">
        <v>99</v>
      </c>
      <c r="J18" s="20" t="s">
        <v>182</v>
      </c>
      <c r="K18" s="18">
        <v>100</v>
      </c>
      <c r="L18" s="114">
        <v>150</v>
      </c>
      <c r="M18" s="115">
        <v>156.93</v>
      </c>
      <c r="N18" s="113">
        <f t="shared" si="0"/>
        <v>104.62</v>
      </c>
    </row>
    <row r="19" spans="1:14" ht="50.25" customHeight="1">
      <c r="A19" s="15">
        <v>9</v>
      </c>
      <c r="B19" s="19" t="s">
        <v>5</v>
      </c>
      <c r="C19" s="19" t="s">
        <v>95</v>
      </c>
      <c r="D19" s="19" t="s">
        <v>63</v>
      </c>
      <c r="E19" s="19" t="s">
        <v>61</v>
      </c>
      <c r="F19" s="19" t="s">
        <v>174</v>
      </c>
      <c r="G19" s="19" t="s">
        <v>60</v>
      </c>
      <c r="H19" s="19" t="s">
        <v>97</v>
      </c>
      <c r="I19" s="19" t="s">
        <v>99</v>
      </c>
      <c r="J19" s="20" t="s">
        <v>22</v>
      </c>
      <c r="K19" s="18">
        <v>26500</v>
      </c>
      <c r="L19" s="114">
        <v>23700</v>
      </c>
      <c r="M19" s="115">
        <v>23769.93</v>
      </c>
      <c r="N19" s="113">
        <f t="shared" si="0"/>
        <v>100.29506329113924</v>
      </c>
    </row>
    <row r="20" spans="1:14" ht="51.75" customHeight="1">
      <c r="A20" s="15">
        <v>10</v>
      </c>
      <c r="B20" s="19" t="s">
        <v>5</v>
      </c>
      <c r="C20" s="19" t="s">
        <v>95</v>
      </c>
      <c r="D20" s="19" t="s">
        <v>63</v>
      </c>
      <c r="E20" s="19" t="s">
        <v>61</v>
      </c>
      <c r="F20" s="19" t="s">
        <v>175</v>
      </c>
      <c r="G20" s="19" t="s">
        <v>60</v>
      </c>
      <c r="H20" s="19" t="s">
        <v>97</v>
      </c>
      <c r="I20" s="19" t="s">
        <v>99</v>
      </c>
      <c r="J20" s="20" t="s">
        <v>24</v>
      </c>
      <c r="K20" s="18">
        <v>-2600</v>
      </c>
      <c r="L20" s="114">
        <v>-3600</v>
      </c>
      <c r="M20" s="115">
        <v>-3650.91</v>
      </c>
      <c r="N20" s="113">
        <f t="shared" si="0"/>
        <v>101.41416666666667</v>
      </c>
    </row>
    <row r="21" spans="1:14" ht="13.5" customHeight="1">
      <c r="A21" s="15">
        <v>11</v>
      </c>
      <c r="B21" s="16" t="s">
        <v>98</v>
      </c>
      <c r="C21" s="16" t="s">
        <v>95</v>
      </c>
      <c r="D21" s="16" t="s">
        <v>101</v>
      </c>
      <c r="E21" s="16" t="s">
        <v>96</v>
      </c>
      <c r="F21" s="16" t="s">
        <v>94</v>
      </c>
      <c r="G21" s="16" t="s">
        <v>96</v>
      </c>
      <c r="H21" s="16" t="s">
        <v>97</v>
      </c>
      <c r="I21" s="16" t="s">
        <v>94</v>
      </c>
      <c r="J21" s="17" t="s">
        <v>179</v>
      </c>
      <c r="K21" s="18">
        <v>11030</v>
      </c>
      <c r="L21" s="18">
        <v>13070</v>
      </c>
      <c r="M21" s="116">
        <v>12971.86</v>
      </c>
      <c r="N21" s="113">
        <f t="shared" si="0"/>
        <v>99.24912012241775</v>
      </c>
    </row>
    <row r="22" spans="1:14" ht="15" customHeight="1" hidden="1">
      <c r="A22" s="15">
        <v>12</v>
      </c>
      <c r="B22" s="16" t="s">
        <v>98</v>
      </c>
      <c r="C22" s="16" t="s">
        <v>95</v>
      </c>
      <c r="D22" s="16" t="s">
        <v>101</v>
      </c>
      <c r="E22" s="16" t="s">
        <v>60</v>
      </c>
      <c r="F22" s="16" t="s">
        <v>94</v>
      </c>
      <c r="G22" s="16" t="s">
        <v>96</v>
      </c>
      <c r="H22" s="16" t="s">
        <v>97</v>
      </c>
      <c r="I22" s="16" t="s">
        <v>99</v>
      </c>
      <c r="J22" s="17" t="s">
        <v>142</v>
      </c>
      <c r="K22" s="18"/>
      <c r="L22" s="18"/>
      <c r="M22" s="116"/>
      <c r="N22" s="113" t="e">
        <f t="shared" si="0"/>
        <v>#DIV/0!</v>
      </c>
    </row>
    <row r="23" spans="1:14" ht="25.5" customHeight="1" hidden="1">
      <c r="A23" s="15">
        <v>13</v>
      </c>
      <c r="B23" s="16" t="s">
        <v>98</v>
      </c>
      <c r="C23" s="16" t="s">
        <v>95</v>
      </c>
      <c r="D23" s="16" t="s">
        <v>101</v>
      </c>
      <c r="E23" s="16" t="s">
        <v>60</v>
      </c>
      <c r="F23" s="16" t="s">
        <v>102</v>
      </c>
      <c r="G23" s="16" t="s">
        <v>103</v>
      </c>
      <c r="H23" s="16" t="s">
        <v>97</v>
      </c>
      <c r="I23" s="16" t="s">
        <v>99</v>
      </c>
      <c r="J23" s="17" t="s">
        <v>180</v>
      </c>
      <c r="K23" s="18">
        <v>27438</v>
      </c>
      <c r="L23" s="18"/>
      <c r="M23" s="116"/>
      <c r="N23" s="113" t="e">
        <f t="shared" si="0"/>
        <v>#DIV/0!</v>
      </c>
    </row>
    <row r="24" spans="1:14" ht="12.75" customHeight="1">
      <c r="A24" s="15">
        <v>14</v>
      </c>
      <c r="B24" s="16" t="s">
        <v>98</v>
      </c>
      <c r="C24" s="16" t="s">
        <v>95</v>
      </c>
      <c r="D24" s="16" t="s">
        <v>101</v>
      </c>
      <c r="E24" s="16" t="s">
        <v>101</v>
      </c>
      <c r="F24" s="16" t="s">
        <v>94</v>
      </c>
      <c r="G24" s="16" t="s">
        <v>96</v>
      </c>
      <c r="H24" s="16" t="s">
        <v>97</v>
      </c>
      <c r="I24" s="16" t="s">
        <v>99</v>
      </c>
      <c r="J24" s="17" t="s">
        <v>35</v>
      </c>
      <c r="K24" s="18">
        <v>11030</v>
      </c>
      <c r="L24" s="18">
        <v>13070</v>
      </c>
      <c r="M24" s="116">
        <v>12971.86</v>
      </c>
      <c r="N24" s="113">
        <f t="shared" si="0"/>
        <v>99.24912012241775</v>
      </c>
    </row>
    <row r="25" spans="1:14" ht="13.5" customHeight="1">
      <c r="A25" s="15">
        <v>15</v>
      </c>
      <c r="B25" s="16" t="s">
        <v>98</v>
      </c>
      <c r="C25" s="16" t="s">
        <v>95</v>
      </c>
      <c r="D25" s="16" t="s">
        <v>101</v>
      </c>
      <c r="E25" s="16" t="s">
        <v>101</v>
      </c>
      <c r="F25" s="16" t="s">
        <v>102</v>
      </c>
      <c r="G25" s="16" t="s">
        <v>96</v>
      </c>
      <c r="H25" s="16" t="s">
        <v>97</v>
      </c>
      <c r="I25" s="16" t="s">
        <v>99</v>
      </c>
      <c r="J25" s="17" t="s">
        <v>83</v>
      </c>
      <c r="K25" s="18">
        <v>270</v>
      </c>
      <c r="L25" s="18">
        <v>270</v>
      </c>
      <c r="M25" s="116">
        <v>270</v>
      </c>
      <c r="N25" s="113">
        <f t="shared" si="0"/>
        <v>100</v>
      </c>
    </row>
    <row r="26" spans="1:14" ht="28.5" customHeight="1">
      <c r="A26" s="15">
        <v>16</v>
      </c>
      <c r="B26" s="16" t="s">
        <v>98</v>
      </c>
      <c r="C26" s="16" t="s">
        <v>95</v>
      </c>
      <c r="D26" s="16" t="s">
        <v>101</v>
      </c>
      <c r="E26" s="16" t="s">
        <v>101</v>
      </c>
      <c r="F26" s="16" t="s">
        <v>81</v>
      </c>
      <c r="G26" s="16" t="s">
        <v>103</v>
      </c>
      <c r="H26" s="16" t="s">
        <v>97</v>
      </c>
      <c r="I26" s="16" t="s">
        <v>99</v>
      </c>
      <c r="J26" s="17" t="s">
        <v>82</v>
      </c>
      <c r="K26" s="18">
        <v>270</v>
      </c>
      <c r="L26" s="18">
        <v>270</v>
      </c>
      <c r="M26" s="116">
        <v>270</v>
      </c>
      <c r="N26" s="113">
        <f t="shared" si="0"/>
        <v>100</v>
      </c>
    </row>
    <row r="27" spans="1:14" ht="31.5" customHeight="1" hidden="1">
      <c r="A27" s="15"/>
      <c r="B27" s="16"/>
      <c r="C27" s="16"/>
      <c r="D27" s="16"/>
      <c r="E27" s="16"/>
      <c r="F27" s="16"/>
      <c r="G27" s="16"/>
      <c r="H27" s="16"/>
      <c r="I27" s="16"/>
      <c r="J27" s="17"/>
      <c r="K27" s="21"/>
      <c r="L27" s="18"/>
      <c r="M27" s="116"/>
      <c r="N27" s="113" t="e">
        <f t="shared" si="0"/>
        <v>#DIV/0!</v>
      </c>
    </row>
    <row r="28" spans="1:14" ht="9" customHeight="1" hidden="1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21"/>
      <c r="L28" s="18"/>
      <c r="M28" s="116"/>
      <c r="N28" s="113" t="e">
        <f t="shared" si="0"/>
        <v>#DIV/0!</v>
      </c>
    </row>
    <row r="29" spans="1:14" ht="15" customHeight="1">
      <c r="A29" s="15">
        <v>17</v>
      </c>
      <c r="B29" s="16" t="s">
        <v>98</v>
      </c>
      <c r="C29" s="16" t="s">
        <v>95</v>
      </c>
      <c r="D29" s="16" t="s">
        <v>101</v>
      </c>
      <c r="E29" s="16" t="s">
        <v>101</v>
      </c>
      <c r="F29" s="16" t="s">
        <v>104</v>
      </c>
      <c r="G29" s="16" t="s">
        <v>96</v>
      </c>
      <c r="H29" s="16" t="s">
        <v>97</v>
      </c>
      <c r="I29" s="16" t="s">
        <v>99</v>
      </c>
      <c r="J29" s="187" t="s">
        <v>84</v>
      </c>
      <c r="K29" s="188">
        <v>10760</v>
      </c>
      <c r="L29" s="18">
        <v>12800</v>
      </c>
      <c r="M29" s="116">
        <v>12701.86</v>
      </c>
      <c r="N29" s="113">
        <f t="shared" si="0"/>
        <v>99.23328125</v>
      </c>
    </row>
    <row r="30" spans="1:14" ht="19.5" customHeight="1" hidden="1">
      <c r="A30" s="15">
        <v>15</v>
      </c>
      <c r="B30" s="16"/>
      <c r="C30" s="16"/>
      <c r="D30" s="16"/>
      <c r="E30" s="16"/>
      <c r="F30" s="16"/>
      <c r="G30" s="16"/>
      <c r="H30" s="16"/>
      <c r="I30" s="16"/>
      <c r="J30" s="187"/>
      <c r="K30" s="189"/>
      <c r="L30" s="18"/>
      <c r="M30" s="116"/>
      <c r="N30" s="113" t="e">
        <f t="shared" si="0"/>
        <v>#DIV/0!</v>
      </c>
    </row>
    <row r="31" spans="1:14" ht="29.25" customHeight="1">
      <c r="A31" s="15">
        <v>18</v>
      </c>
      <c r="B31" s="16" t="s">
        <v>98</v>
      </c>
      <c r="C31" s="16" t="s">
        <v>95</v>
      </c>
      <c r="D31" s="16" t="s">
        <v>101</v>
      </c>
      <c r="E31" s="16" t="s">
        <v>101</v>
      </c>
      <c r="F31" s="16" t="s">
        <v>85</v>
      </c>
      <c r="G31" s="16" t="s">
        <v>103</v>
      </c>
      <c r="H31" s="16" t="s">
        <v>97</v>
      </c>
      <c r="I31" s="16" t="s">
        <v>99</v>
      </c>
      <c r="J31" s="17" t="s">
        <v>86</v>
      </c>
      <c r="K31" s="18">
        <v>10760</v>
      </c>
      <c r="L31" s="18">
        <v>12800</v>
      </c>
      <c r="M31" s="116">
        <v>12701.86</v>
      </c>
      <c r="N31" s="113">
        <f t="shared" si="0"/>
        <v>99.23328125</v>
      </c>
    </row>
    <row r="32" spans="1:14" ht="15.75" customHeight="1">
      <c r="A32" s="15">
        <v>19</v>
      </c>
      <c r="B32" s="16" t="s">
        <v>94</v>
      </c>
      <c r="C32" s="16" t="s">
        <v>95</v>
      </c>
      <c r="D32" s="16" t="s">
        <v>65</v>
      </c>
      <c r="E32" s="16" t="s">
        <v>96</v>
      </c>
      <c r="F32" s="16" t="s">
        <v>94</v>
      </c>
      <c r="G32" s="16" t="s">
        <v>96</v>
      </c>
      <c r="H32" s="16" t="s">
        <v>97</v>
      </c>
      <c r="I32" s="16" t="s">
        <v>94</v>
      </c>
      <c r="J32" s="22" t="s">
        <v>45</v>
      </c>
      <c r="K32" s="18">
        <v>7700</v>
      </c>
      <c r="L32" s="18">
        <v>4210</v>
      </c>
      <c r="M32" s="116">
        <v>2600</v>
      </c>
      <c r="N32" s="113">
        <f t="shared" si="0"/>
        <v>61.75771971496437</v>
      </c>
    </row>
    <row r="33" spans="1:14" ht="27" customHeight="1">
      <c r="A33" s="15">
        <v>20</v>
      </c>
      <c r="B33" s="16" t="s">
        <v>94</v>
      </c>
      <c r="C33" s="16" t="s">
        <v>95</v>
      </c>
      <c r="D33" s="16" t="s">
        <v>65</v>
      </c>
      <c r="E33" s="16" t="s">
        <v>62</v>
      </c>
      <c r="F33" s="16" t="s">
        <v>94</v>
      </c>
      <c r="G33" s="16" t="s">
        <v>60</v>
      </c>
      <c r="H33" s="16" t="s">
        <v>97</v>
      </c>
      <c r="I33" s="16" t="s">
        <v>99</v>
      </c>
      <c r="J33" s="17" t="s">
        <v>36</v>
      </c>
      <c r="K33" s="18">
        <v>7700</v>
      </c>
      <c r="L33" s="18">
        <v>4210</v>
      </c>
      <c r="M33" s="115">
        <v>2600</v>
      </c>
      <c r="N33" s="113">
        <f t="shared" si="0"/>
        <v>61.75771971496437</v>
      </c>
    </row>
    <row r="34" spans="1:14" ht="51" customHeight="1">
      <c r="A34" s="15">
        <v>21</v>
      </c>
      <c r="B34" s="16" t="s">
        <v>200</v>
      </c>
      <c r="C34" s="16" t="s">
        <v>95</v>
      </c>
      <c r="D34" s="16" t="s">
        <v>65</v>
      </c>
      <c r="E34" s="16" t="s">
        <v>62</v>
      </c>
      <c r="F34" s="16" t="s">
        <v>100</v>
      </c>
      <c r="G34" s="16" t="s">
        <v>60</v>
      </c>
      <c r="H34" s="16" t="s">
        <v>97</v>
      </c>
      <c r="I34" s="16" t="s">
        <v>99</v>
      </c>
      <c r="J34" s="17" t="s">
        <v>37</v>
      </c>
      <c r="K34" s="18">
        <v>7700</v>
      </c>
      <c r="L34" s="18">
        <v>4210</v>
      </c>
      <c r="M34" s="115">
        <v>2600</v>
      </c>
      <c r="N34" s="113">
        <f t="shared" si="0"/>
        <v>61.75771971496437</v>
      </c>
    </row>
    <row r="35" spans="1:14" ht="27.75" customHeight="1">
      <c r="A35" s="15">
        <v>22</v>
      </c>
      <c r="B35" s="16" t="s">
        <v>94</v>
      </c>
      <c r="C35" s="16" t="s">
        <v>95</v>
      </c>
      <c r="D35" s="16" t="s">
        <v>66</v>
      </c>
      <c r="E35" s="16" t="s">
        <v>96</v>
      </c>
      <c r="F35" s="16" t="s">
        <v>94</v>
      </c>
      <c r="G35" s="16" t="s">
        <v>96</v>
      </c>
      <c r="H35" s="16" t="s">
        <v>97</v>
      </c>
      <c r="I35" s="16" t="s">
        <v>94</v>
      </c>
      <c r="J35" s="23" t="s">
        <v>144</v>
      </c>
      <c r="K35" s="24">
        <v>220</v>
      </c>
      <c r="L35" s="18">
        <v>220</v>
      </c>
      <c r="M35" s="115">
        <v>217.32</v>
      </c>
      <c r="N35" s="113">
        <f t="shared" si="0"/>
        <v>98.78181818181818</v>
      </c>
    </row>
    <row r="36" spans="1:14" ht="57.75" customHeight="1">
      <c r="A36" s="15">
        <v>23</v>
      </c>
      <c r="B36" s="16" t="s">
        <v>94</v>
      </c>
      <c r="C36" s="16" t="s">
        <v>95</v>
      </c>
      <c r="D36" s="16" t="s">
        <v>66</v>
      </c>
      <c r="E36" s="16" t="s">
        <v>64</v>
      </c>
      <c r="F36" s="16" t="s">
        <v>94</v>
      </c>
      <c r="G36" s="16" t="s">
        <v>96</v>
      </c>
      <c r="H36" s="16" t="s">
        <v>97</v>
      </c>
      <c r="I36" s="16" t="s">
        <v>105</v>
      </c>
      <c r="J36" s="25" t="s">
        <v>156</v>
      </c>
      <c r="K36" s="18">
        <v>220</v>
      </c>
      <c r="L36" s="18">
        <v>220</v>
      </c>
      <c r="M36" s="115">
        <v>217.32</v>
      </c>
      <c r="N36" s="113">
        <f t="shared" si="0"/>
        <v>98.78181818181818</v>
      </c>
    </row>
    <row r="37" spans="1:14" ht="35.25" customHeight="1">
      <c r="A37" s="15">
        <v>24</v>
      </c>
      <c r="B37" s="16" t="s">
        <v>94</v>
      </c>
      <c r="C37" s="16" t="s">
        <v>95</v>
      </c>
      <c r="D37" s="16" t="s">
        <v>66</v>
      </c>
      <c r="E37" s="16" t="s">
        <v>64</v>
      </c>
      <c r="F37" s="16" t="s">
        <v>157</v>
      </c>
      <c r="G37" s="16" t="s">
        <v>96</v>
      </c>
      <c r="H37" s="16" t="s">
        <v>97</v>
      </c>
      <c r="I37" s="16" t="s">
        <v>105</v>
      </c>
      <c r="J37" s="23" t="s">
        <v>158</v>
      </c>
      <c r="K37" s="18">
        <v>220</v>
      </c>
      <c r="L37" s="18">
        <v>220</v>
      </c>
      <c r="M37" s="115">
        <v>217.32</v>
      </c>
      <c r="N37" s="113">
        <f t="shared" si="0"/>
        <v>98.78181818181818</v>
      </c>
    </row>
    <row r="38" spans="1:14" ht="29.25" customHeight="1">
      <c r="A38" s="15">
        <v>25</v>
      </c>
      <c r="B38" s="16" t="s">
        <v>200</v>
      </c>
      <c r="C38" s="16" t="s">
        <v>95</v>
      </c>
      <c r="D38" s="16" t="s">
        <v>66</v>
      </c>
      <c r="E38" s="16" t="s">
        <v>64</v>
      </c>
      <c r="F38" s="16" t="s">
        <v>159</v>
      </c>
      <c r="G38" s="16" t="s">
        <v>103</v>
      </c>
      <c r="H38" s="16" t="s">
        <v>97</v>
      </c>
      <c r="I38" s="16" t="s">
        <v>105</v>
      </c>
      <c r="J38" s="23" t="s">
        <v>155</v>
      </c>
      <c r="K38" s="18">
        <v>220</v>
      </c>
      <c r="L38" s="18">
        <v>220</v>
      </c>
      <c r="M38" s="115">
        <v>217.32</v>
      </c>
      <c r="N38" s="113">
        <f t="shared" si="0"/>
        <v>98.78181818181818</v>
      </c>
    </row>
    <row r="39" spans="1:14" ht="26.25" customHeight="1">
      <c r="A39" s="110"/>
      <c r="B39" s="16" t="s">
        <v>200</v>
      </c>
      <c r="C39" s="16" t="s">
        <v>95</v>
      </c>
      <c r="D39" s="16" t="s">
        <v>236</v>
      </c>
      <c r="E39" s="16" t="s">
        <v>96</v>
      </c>
      <c r="F39" s="16" t="s">
        <v>94</v>
      </c>
      <c r="G39" s="16" t="s">
        <v>96</v>
      </c>
      <c r="H39" s="16" t="s">
        <v>97</v>
      </c>
      <c r="I39" s="16" t="s">
        <v>94</v>
      </c>
      <c r="J39" s="122" t="s">
        <v>265</v>
      </c>
      <c r="K39" s="18"/>
      <c r="L39" s="18">
        <v>0</v>
      </c>
      <c r="M39" s="115">
        <v>-595000</v>
      </c>
      <c r="N39" s="113">
        <v>0</v>
      </c>
    </row>
    <row r="40" spans="1:14" ht="20.25" customHeight="1">
      <c r="A40" s="110"/>
      <c r="B40" s="16" t="s">
        <v>200</v>
      </c>
      <c r="C40" s="16" t="s">
        <v>95</v>
      </c>
      <c r="D40" s="16" t="s">
        <v>236</v>
      </c>
      <c r="E40" s="16" t="s">
        <v>60</v>
      </c>
      <c r="F40" s="16" t="s">
        <v>94</v>
      </c>
      <c r="G40" s="16" t="s">
        <v>96</v>
      </c>
      <c r="H40" s="16" t="s">
        <v>97</v>
      </c>
      <c r="I40" s="16" t="s">
        <v>266</v>
      </c>
      <c r="J40" s="122" t="s">
        <v>267</v>
      </c>
      <c r="K40" s="18"/>
      <c r="L40" s="18">
        <v>0</v>
      </c>
      <c r="M40" s="115">
        <v>-595000</v>
      </c>
      <c r="N40" s="113">
        <v>0</v>
      </c>
    </row>
    <row r="41" spans="1:14" ht="29.25" customHeight="1">
      <c r="A41" s="110"/>
      <c r="B41" s="16" t="s">
        <v>200</v>
      </c>
      <c r="C41" s="16" t="s">
        <v>95</v>
      </c>
      <c r="D41" s="16" t="s">
        <v>236</v>
      </c>
      <c r="E41" s="16" t="s">
        <v>60</v>
      </c>
      <c r="F41" s="16" t="s">
        <v>255</v>
      </c>
      <c r="G41" s="16" t="s">
        <v>103</v>
      </c>
      <c r="H41" s="16" t="s">
        <v>97</v>
      </c>
      <c r="I41" s="16" t="s">
        <v>266</v>
      </c>
      <c r="J41" s="122" t="s">
        <v>264</v>
      </c>
      <c r="K41" s="18"/>
      <c r="L41" s="18">
        <v>0</v>
      </c>
      <c r="M41" s="115">
        <v>-595000</v>
      </c>
      <c r="N41" s="113">
        <v>0</v>
      </c>
    </row>
    <row r="42" spans="1:14" ht="20.25" customHeight="1">
      <c r="A42" s="15">
        <v>30</v>
      </c>
      <c r="B42" s="16" t="s">
        <v>94</v>
      </c>
      <c r="C42" s="16" t="s">
        <v>106</v>
      </c>
      <c r="D42" s="16" t="s">
        <v>96</v>
      </c>
      <c r="E42" s="16" t="s">
        <v>96</v>
      </c>
      <c r="F42" s="16" t="s">
        <v>94</v>
      </c>
      <c r="G42" s="16" t="s">
        <v>96</v>
      </c>
      <c r="H42" s="16" t="s">
        <v>97</v>
      </c>
      <c r="I42" s="16" t="s">
        <v>94</v>
      </c>
      <c r="J42" s="23" t="s">
        <v>46</v>
      </c>
      <c r="K42" s="18">
        <v>4280233</v>
      </c>
      <c r="L42" s="18">
        <v>5178304.36</v>
      </c>
      <c r="M42" s="116">
        <v>5176749.58</v>
      </c>
      <c r="N42" s="113">
        <f t="shared" si="0"/>
        <v>99.96997511362966</v>
      </c>
    </row>
    <row r="43" spans="1:14" ht="25.5" customHeight="1">
      <c r="A43" s="186">
        <v>31</v>
      </c>
      <c r="B43" s="16" t="s">
        <v>200</v>
      </c>
      <c r="C43" s="16" t="s">
        <v>106</v>
      </c>
      <c r="D43" s="16" t="s">
        <v>61</v>
      </c>
      <c r="E43" s="16" t="s">
        <v>96</v>
      </c>
      <c r="F43" s="16" t="s">
        <v>94</v>
      </c>
      <c r="G43" s="16" t="s">
        <v>96</v>
      </c>
      <c r="H43" s="16" t="s">
        <v>97</v>
      </c>
      <c r="I43" s="16" t="s">
        <v>94</v>
      </c>
      <c r="J43" s="187" t="s">
        <v>47</v>
      </c>
      <c r="K43" s="188">
        <v>4280233</v>
      </c>
      <c r="L43" s="18">
        <v>5094304.36</v>
      </c>
      <c r="M43" s="116">
        <v>5092749.58</v>
      </c>
      <c r="N43" s="113">
        <f t="shared" si="0"/>
        <v>99.96948003318748</v>
      </c>
    </row>
    <row r="44" spans="1:14" ht="12.75" customHeight="1" hidden="1">
      <c r="A44" s="186"/>
      <c r="B44" s="16"/>
      <c r="C44" s="16"/>
      <c r="D44" s="16"/>
      <c r="E44" s="16"/>
      <c r="F44" s="16"/>
      <c r="G44" s="16"/>
      <c r="H44" s="16"/>
      <c r="I44" s="16"/>
      <c r="J44" s="187"/>
      <c r="K44" s="189"/>
      <c r="L44" s="18"/>
      <c r="M44" s="116"/>
      <c r="N44" s="113" t="e">
        <f t="shared" si="0"/>
        <v>#DIV/0!</v>
      </c>
    </row>
    <row r="45" spans="1:14" ht="28.5" customHeight="1">
      <c r="A45" s="15">
        <v>32</v>
      </c>
      <c r="B45" s="16" t="s">
        <v>200</v>
      </c>
      <c r="C45" s="16" t="s">
        <v>106</v>
      </c>
      <c r="D45" s="16" t="s">
        <v>61</v>
      </c>
      <c r="E45" s="16" t="s">
        <v>60</v>
      </c>
      <c r="F45" s="16" t="s">
        <v>94</v>
      </c>
      <c r="G45" s="16" t="s">
        <v>96</v>
      </c>
      <c r="H45" s="16" t="s">
        <v>97</v>
      </c>
      <c r="I45" s="16" t="s">
        <v>107</v>
      </c>
      <c r="J45" s="17" t="s">
        <v>38</v>
      </c>
      <c r="K45" s="18">
        <v>851659</v>
      </c>
      <c r="L45" s="18">
        <v>851659</v>
      </c>
      <c r="M45" s="116">
        <v>611862</v>
      </c>
      <c r="N45" s="113">
        <f t="shared" si="0"/>
        <v>71.84354301428154</v>
      </c>
    </row>
    <row r="46" spans="1:14" ht="15.75" customHeight="1">
      <c r="A46" s="15">
        <v>33</v>
      </c>
      <c r="B46" s="16" t="s">
        <v>200</v>
      </c>
      <c r="C46" s="16" t="s">
        <v>106</v>
      </c>
      <c r="D46" s="16" t="s">
        <v>61</v>
      </c>
      <c r="E46" s="16" t="s">
        <v>60</v>
      </c>
      <c r="F46" s="16" t="s">
        <v>67</v>
      </c>
      <c r="G46" s="16" t="s">
        <v>96</v>
      </c>
      <c r="H46" s="16" t="s">
        <v>97</v>
      </c>
      <c r="I46" s="16" t="s">
        <v>107</v>
      </c>
      <c r="J46" s="17" t="s">
        <v>48</v>
      </c>
      <c r="K46" s="18">
        <v>851659</v>
      </c>
      <c r="L46" s="18">
        <v>851659</v>
      </c>
      <c r="M46" s="116">
        <v>611862</v>
      </c>
      <c r="N46" s="113">
        <f t="shared" si="0"/>
        <v>71.84354301428154</v>
      </c>
    </row>
    <row r="47" spans="1:14" ht="15" customHeight="1">
      <c r="A47" s="15">
        <v>34</v>
      </c>
      <c r="B47" s="16" t="s">
        <v>200</v>
      </c>
      <c r="C47" s="16" t="s">
        <v>106</v>
      </c>
      <c r="D47" s="16" t="s">
        <v>61</v>
      </c>
      <c r="E47" s="16" t="s">
        <v>60</v>
      </c>
      <c r="F47" s="16" t="s">
        <v>67</v>
      </c>
      <c r="G47" s="16" t="s">
        <v>103</v>
      </c>
      <c r="H47" s="16" t="s">
        <v>97</v>
      </c>
      <c r="I47" s="16" t="s">
        <v>107</v>
      </c>
      <c r="J47" s="17" t="s">
        <v>133</v>
      </c>
      <c r="K47" s="18">
        <v>587308</v>
      </c>
      <c r="L47" s="18">
        <v>578308</v>
      </c>
      <c r="M47" s="116">
        <v>578308</v>
      </c>
      <c r="N47" s="113">
        <f t="shared" si="0"/>
        <v>100</v>
      </c>
    </row>
    <row r="48" spans="1:14" ht="48.75" customHeight="1">
      <c r="A48" s="15">
        <v>35</v>
      </c>
      <c r="B48" s="16" t="s">
        <v>200</v>
      </c>
      <c r="C48" s="16" t="s">
        <v>106</v>
      </c>
      <c r="D48" s="16" t="s">
        <v>61</v>
      </c>
      <c r="E48" s="16" t="s">
        <v>60</v>
      </c>
      <c r="F48" s="16" t="s">
        <v>67</v>
      </c>
      <c r="G48" s="16" t="s">
        <v>103</v>
      </c>
      <c r="H48" s="16" t="s">
        <v>108</v>
      </c>
      <c r="I48" s="16" t="s">
        <v>107</v>
      </c>
      <c r="J48" s="17" t="s">
        <v>134</v>
      </c>
      <c r="K48" s="18">
        <v>578308</v>
      </c>
      <c r="L48" s="18">
        <v>578308</v>
      </c>
      <c r="M48" s="115">
        <v>578308</v>
      </c>
      <c r="N48" s="115">
        <f t="shared" si="0"/>
        <v>100</v>
      </c>
    </row>
    <row r="49" spans="1:14" ht="27.75" customHeight="1">
      <c r="A49" s="15">
        <v>36</v>
      </c>
      <c r="B49" s="16" t="s">
        <v>200</v>
      </c>
      <c r="C49" s="16" t="s">
        <v>106</v>
      </c>
      <c r="D49" s="16" t="s">
        <v>61</v>
      </c>
      <c r="E49" s="16" t="s">
        <v>60</v>
      </c>
      <c r="F49" s="16" t="s">
        <v>67</v>
      </c>
      <c r="G49" s="16" t="s">
        <v>103</v>
      </c>
      <c r="H49" s="16" t="s">
        <v>109</v>
      </c>
      <c r="I49" s="16" t="s">
        <v>107</v>
      </c>
      <c r="J49" s="17" t="s">
        <v>135</v>
      </c>
      <c r="K49" s="18">
        <v>273351</v>
      </c>
      <c r="L49" s="18">
        <v>273351</v>
      </c>
      <c r="M49" s="116">
        <v>273351</v>
      </c>
      <c r="N49" s="113">
        <f t="shared" si="0"/>
        <v>100</v>
      </c>
    </row>
    <row r="50" spans="1:14" ht="15" customHeight="1">
      <c r="A50" s="15">
        <v>37</v>
      </c>
      <c r="B50" s="16" t="s">
        <v>200</v>
      </c>
      <c r="C50" s="16" t="s">
        <v>106</v>
      </c>
      <c r="D50" s="16" t="s">
        <v>61</v>
      </c>
      <c r="E50" s="16" t="s">
        <v>63</v>
      </c>
      <c r="F50" s="16" t="s">
        <v>94</v>
      </c>
      <c r="G50" s="16" t="s">
        <v>96</v>
      </c>
      <c r="H50" s="16" t="s">
        <v>97</v>
      </c>
      <c r="I50" s="16" t="s">
        <v>107</v>
      </c>
      <c r="J50" s="17" t="s">
        <v>39</v>
      </c>
      <c r="K50" s="18">
        <v>37276</v>
      </c>
      <c r="L50" s="18">
        <v>39457.36</v>
      </c>
      <c r="M50" s="116">
        <v>37902.58</v>
      </c>
      <c r="N50" s="113">
        <f t="shared" si="0"/>
        <v>96.05959445842296</v>
      </c>
    </row>
    <row r="51" spans="1:14" ht="41.25" customHeight="1">
      <c r="A51" s="121"/>
      <c r="B51" s="16" t="s">
        <v>200</v>
      </c>
      <c r="C51" s="16" t="s">
        <v>106</v>
      </c>
      <c r="D51" s="16" t="s">
        <v>61</v>
      </c>
      <c r="E51" s="16" t="s">
        <v>63</v>
      </c>
      <c r="F51" s="16" t="s">
        <v>123</v>
      </c>
      <c r="G51" s="16" t="s">
        <v>96</v>
      </c>
      <c r="H51" s="16" t="s">
        <v>97</v>
      </c>
      <c r="I51" s="16" t="s">
        <v>107</v>
      </c>
      <c r="J51" s="122" t="s">
        <v>131</v>
      </c>
      <c r="K51" s="18">
        <v>872</v>
      </c>
      <c r="L51" s="18">
        <v>0</v>
      </c>
      <c r="M51" s="116">
        <v>0</v>
      </c>
      <c r="N51" s="113">
        <v>0</v>
      </c>
    </row>
    <row r="52" spans="1:14" ht="41.25" customHeight="1">
      <c r="A52" s="121"/>
      <c r="B52" s="16" t="s">
        <v>200</v>
      </c>
      <c r="C52" s="16" t="s">
        <v>106</v>
      </c>
      <c r="D52" s="16" t="s">
        <v>61</v>
      </c>
      <c r="E52" s="16" t="s">
        <v>63</v>
      </c>
      <c r="F52" s="16" t="s">
        <v>123</v>
      </c>
      <c r="G52" s="16" t="s">
        <v>103</v>
      </c>
      <c r="H52" s="16" t="s">
        <v>97</v>
      </c>
      <c r="I52" s="16" t="s">
        <v>107</v>
      </c>
      <c r="J52" s="122" t="s">
        <v>141</v>
      </c>
      <c r="K52" s="18">
        <v>872</v>
      </c>
      <c r="L52" s="18">
        <v>0</v>
      </c>
      <c r="M52" s="116">
        <v>0</v>
      </c>
      <c r="N52" s="113">
        <v>0</v>
      </c>
    </row>
    <row r="53" spans="1:14" ht="54" customHeight="1">
      <c r="A53" s="121"/>
      <c r="B53" s="16" t="s">
        <v>200</v>
      </c>
      <c r="C53" s="16" t="s">
        <v>106</v>
      </c>
      <c r="D53" s="16" t="s">
        <v>61</v>
      </c>
      <c r="E53" s="16" t="s">
        <v>63</v>
      </c>
      <c r="F53" s="16" t="s">
        <v>123</v>
      </c>
      <c r="G53" s="16" t="s">
        <v>103</v>
      </c>
      <c r="H53" s="16" t="s">
        <v>124</v>
      </c>
      <c r="I53" s="16" t="s">
        <v>107</v>
      </c>
      <c r="J53" s="122" t="s">
        <v>137</v>
      </c>
      <c r="K53" s="18">
        <v>872</v>
      </c>
      <c r="L53" s="18">
        <v>0</v>
      </c>
      <c r="M53" s="116">
        <v>0</v>
      </c>
      <c r="N53" s="113">
        <v>0</v>
      </c>
    </row>
    <row r="54" spans="1:14" ht="30.75" customHeight="1">
      <c r="A54" s="15">
        <v>38</v>
      </c>
      <c r="B54" s="16" t="s">
        <v>200</v>
      </c>
      <c r="C54" s="16" t="s">
        <v>106</v>
      </c>
      <c r="D54" s="16" t="s">
        <v>61</v>
      </c>
      <c r="E54" s="16" t="s">
        <v>63</v>
      </c>
      <c r="F54" s="16" t="s">
        <v>110</v>
      </c>
      <c r="G54" s="16" t="s">
        <v>96</v>
      </c>
      <c r="H54" s="16" t="s">
        <v>97</v>
      </c>
      <c r="I54" s="16" t="s">
        <v>107</v>
      </c>
      <c r="J54" s="17" t="s">
        <v>11</v>
      </c>
      <c r="K54" s="18">
        <v>36404</v>
      </c>
      <c r="L54" s="18">
        <v>39457.36</v>
      </c>
      <c r="M54" s="115">
        <v>37902.58</v>
      </c>
      <c r="N54" s="113">
        <f t="shared" si="0"/>
        <v>96.05959445842296</v>
      </c>
    </row>
    <row r="55" spans="1:14" ht="27.75" customHeight="1">
      <c r="A55" s="15">
        <v>39</v>
      </c>
      <c r="B55" s="16" t="s">
        <v>200</v>
      </c>
      <c r="C55" s="16" t="s">
        <v>106</v>
      </c>
      <c r="D55" s="16" t="s">
        <v>61</v>
      </c>
      <c r="E55" s="16" t="s">
        <v>63</v>
      </c>
      <c r="F55" s="16" t="s">
        <v>110</v>
      </c>
      <c r="G55" s="16" t="s">
        <v>103</v>
      </c>
      <c r="H55" s="16" t="s">
        <v>97</v>
      </c>
      <c r="I55" s="16" t="s">
        <v>107</v>
      </c>
      <c r="J55" s="17" t="s">
        <v>136</v>
      </c>
      <c r="K55" s="18">
        <v>36404</v>
      </c>
      <c r="L55" s="18">
        <v>39457.36</v>
      </c>
      <c r="M55" s="115">
        <v>39457.38</v>
      </c>
      <c r="N55" s="113">
        <f t="shared" si="0"/>
        <v>100.00005068762836</v>
      </c>
    </row>
    <row r="56" spans="1:14" ht="42.75" customHeight="1" hidden="1">
      <c r="A56" s="15">
        <v>43</v>
      </c>
      <c r="B56" s="16" t="s">
        <v>200</v>
      </c>
      <c r="C56" s="16" t="s">
        <v>106</v>
      </c>
      <c r="D56" s="16" t="s">
        <v>61</v>
      </c>
      <c r="E56" s="16" t="s">
        <v>63</v>
      </c>
      <c r="F56" s="16" t="s">
        <v>123</v>
      </c>
      <c r="G56" s="16" t="s">
        <v>103</v>
      </c>
      <c r="H56" s="16" t="s">
        <v>69</v>
      </c>
      <c r="I56" s="16" t="s">
        <v>107</v>
      </c>
      <c r="J56" s="17" t="s">
        <v>68</v>
      </c>
      <c r="K56" s="18">
        <v>15000</v>
      </c>
      <c r="L56" s="18"/>
      <c r="M56" s="115"/>
      <c r="N56" s="113" t="e">
        <f t="shared" si="0"/>
        <v>#DIV/0!</v>
      </c>
    </row>
    <row r="57" spans="1:14" ht="21.75" customHeight="1">
      <c r="A57" s="15">
        <v>44</v>
      </c>
      <c r="B57" s="16" t="s">
        <v>200</v>
      </c>
      <c r="C57" s="16" t="s">
        <v>106</v>
      </c>
      <c r="D57" s="16" t="s">
        <v>61</v>
      </c>
      <c r="E57" s="16" t="s">
        <v>62</v>
      </c>
      <c r="F57" s="16" t="s">
        <v>94</v>
      </c>
      <c r="G57" s="16" t="s">
        <v>96</v>
      </c>
      <c r="H57" s="16" t="s">
        <v>97</v>
      </c>
      <c r="I57" s="16" t="s">
        <v>107</v>
      </c>
      <c r="J57" s="23" t="s">
        <v>16</v>
      </c>
      <c r="K57" s="18">
        <v>3391298</v>
      </c>
      <c r="L57" s="18">
        <v>4203188</v>
      </c>
      <c r="M57" s="115">
        <v>4442985</v>
      </c>
      <c r="N57" s="113">
        <f t="shared" si="0"/>
        <v>105.70512192174131</v>
      </c>
    </row>
    <row r="58" spans="1:14" ht="30.75" customHeight="1">
      <c r="A58" s="15">
        <v>45</v>
      </c>
      <c r="B58" s="16" t="s">
        <v>200</v>
      </c>
      <c r="C58" s="16" t="s">
        <v>106</v>
      </c>
      <c r="D58" s="16" t="s">
        <v>61</v>
      </c>
      <c r="E58" s="16" t="s">
        <v>62</v>
      </c>
      <c r="F58" s="16" t="s">
        <v>111</v>
      </c>
      <c r="G58" s="16" t="s">
        <v>96</v>
      </c>
      <c r="H58" s="16" t="s">
        <v>97</v>
      </c>
      <c r="I58" s="16" t="s">
        <v>107</v>
      </c>
      <c r="J58" s="17" t="s">
        <v>40</v>
      </c>
      <c r="K58" s="18">
        <v>3391298</v>
      </c>
      <c r="L58" s="18">
        <v>4203188</v>
      </c>
      <c r="M58" s="115">
        <v>4442985</v>
      </c>
      <c r="N58" s="113">
        <f t="shared" si="0"/>
        <v>105.70512192174131</v>
      </c>
    </row>
    <row r="59" spans="1:14" ht="16.5" customHeight="1">
      <c r="A59" s="15">
        <v>46</v>
      </c>
      <c r="B59" s="16" t="s">
        <v>200</v>
      </c>
      <c r="C59" s="16" t="s">
        <v>106</v>
      </c>
      <c r="D59" s="16" t="s">
        <v>61</v>
      </c>
      <c r="E59" s="16" t="s">
        <v>62</v>
      </c>
      <c r="F59" s="16" t="s">
        <v>111</v>
      </c>
      <c r="G59" s="16" t="s">
        <v>103</v>
      </c>
      <c r="H59" s="16" t="s">
        <v>97</v>
      </c>
      <c r="I59" s="16" t="s">
        <v>107</v>
      </c>
      <c r="J59" s="17" t="s">
        <v>138</v>
      </c>
      <c r="K59" s="18">
        <v>3391298</v>
      </c>
      <c r="L59" s="18">
        <v>4203188</v>
      </c>
      <c r="M59" s="115">
        <v>4442985</v>
      </c>
      <c r="N59" s="113">
        <f t="shared" si="0"/>
        <v>105.70512192174131</v>
      </c>
    </row>
    <row r="60" spans="1:14" ht="68.25" customHeight="1">
      <c r="A60" s="15">
        <v>47</v>
      </c>
      <c r="B60" s="16" t="s">
        <v>200</v>
      </c>
      <c r="C60" s="16" t="s">
        <v>106</v>
      </c>
      <c r="D60" s="16" t="s">
        <v>61</v>
      </c>
      <c r="E60" s="16" t="s">
        <v>62</v>
      </c>
      <c r="F60" s="16" t="s">
        <v>111</v>
      </c>
      <c r="G60" s="16" t="s">
        <v>103</v>
      </c>
      <c r="H60" s="16" t="s">
        <v>125</v>
      </c>
      <c r="I60" s="16" t="s">
        <v>107</v>
      </c>
      <c r="J60" s="17" t="s">
        <v>139</v>
      </c>
      <c r="K60" s="18">
        <v>3483299</v>
      </c>
      <c r="L60" s="18">
        <v>3240448</v>
      </c>
      <c r="M60" s="115">
        <v>3240448</v>
      </c>
      <c r="N60" s="113">
        <f t="shared" si="0"/>
        <v>100</v>
      </c>
    </row>
    <row r="61" spans="1:14" ht="104.25" customHeight="1">
      <c r="A61" s="110"/>
      <c r="B61" s="16" t="s">
        <v>200</v>
      </c>
      <c r="C61" s="16" t="s">
        <v>106</v>
      </c>
      <c r="D61" s="16" t="s">
        <v>61</v>
      </c>
      <c r="E61" s="16" t="s">
        <v>62</v>
      </c>
      <c r="F61" s="16" t="s">
        <v>111</v>
      </c>
      <c r="G61" s="16" t="s">
        <v>103</v>
      </c>
      <c r="H61" s="16" t="s">
        <v>268</v>
      </c>
      <c r="I61" s="16" t="s">
        <v>107</v>
      </c>
      <c r="J61" s="151" t="s">
        <v>256</v>
      </c>
      <c r="K61" s="18"/>
      <c r="L61" s="18">
        <v>124178</v>
      </c>
      <c r="M61" s="115">
        <v>124178</v>
      </c>
      <c r="N61" s="113">
        <f t="shared" si="0"/>
        <v>100</v>
      </c>
    </row>
    <row r="62" spans="1:14" ht="104.25" customHeight="1">
      <c r="A62" s="160"/>
      <c r="B62" s="16" t="s">
        <v>200</v>
      </c>
      <c r="C62" s="16" t="s">
        <v>106</v>
      </c>
      <c r="D62" s="16" t="s">
        <v>61</v>
      </c>
      <c r="E62" s="16" t="s">
        <v>62</v>
      </c>
      <c r="F62" s="16" t="s">
        <v>111</v>
      </c>
      <c r="G62" s="16" t="s">
        <v>103</v>
      </c>
      <c r="H62" s="16" t="s">
        <v>294</v>
      </c>
      <c r="I62" s="16" t="s">
        <v>107</v>
      </c>
      <c r="J62" s="151" t="s">
        <v>296</v>
      </c>
      <c r="K62" s="18"/>
      <c r="L62" s="18">
        <v>87900</v>
      </c>
      <c r="M62" s="115">
        <v>87900</v>
      </c>
      <c r="N62" s="113">
        <f t="shared" si="0"/>
        <v>100</v>
      </c>
    </row>
    <row r="63" spans="1:14" ht="104.25" customHeight="1">
      <c r="A63" s="160"/>
      <c r="B63" s="16" t="s">
        <v>200</v>
      </c>
      <c r="C63" s="16" t="s">
        <v>106</v>
      </c>
      <c r="D63" s="16" t="s">
        <v>61</v>
      </c>
      <c r="E63" s="16" t="s">
        <v>62</v>
      </c>
      <c r="F63" s="16" t="s">
        <v>111</v>
      </c>
      <c r="G63" s="16" t="s">
        <v>103</v>
      </c>
      <c r="H63" s="16" t="s">
        <v>295</v>
      </c>
      <c r="I63" s="16" t="s">
        <v>107</v>
      </c>
      <c r="J63" s="151" t="s">
        <v>297</v>
      </c>
      <c r="K63" s="18"/>
      <c r="L63" s="18">
        <v>74347</v>
      </c>
      <c r="M63" s="115">
        <v>74347</v>
      </c>
      <c r="N63" s="113">
        <f t="shared" si="0"/>
        <v>100</v>
      </c>
    </row>
    <row r="64" spans="1:14" ht="45" customHeight="1">
      <c r="A64" s="110"/>
      <c r="B64" s="16" t="s">
        <v>200</v>
      </c>
      <c r="C64" s="16" t="s">
        <v>106</v>
      </c>
      <c r="D64" s="16" t="s">
        <v>61</v>
      </c>
      <c r="E64" s="16" t="s">
        <v>62</v>
      </c>
      <c r="F64" s="16" t="s">
        <v>111</v>
      </c>
      <c r="G64" s="16" t="s">
        <v>103</v>
      </c>
      <c r="H64" s="16" t="s">
        <v>257</v>
      </c>
      <c r="I64" s="16" t="s">
        <v>107</v>
      </c>
      <c r="J64" s="108" t="s">
        <v>258</v>
      </c>
      <c r="K64" s="18"/>
      <c r="L64" s="18">
        <v>6315</v>
      </c>
      <c r="M64" s="115">
        <v>6315</v>
      </c>
      <c r="N64" s="113">
        <f t="shared" si="0"/>
        <v>100</v>
      </c>
    </row>
    <row r="65" spans="1:14" ht="143.25" customHeight="1">
      <c r="A65" s="160"/>
      <c r="B65" s="16" t="s">
        <v>200</v>
      </c>
      <c r="C65" s="16" t="s">
        <v>106</v>
      </c>
      <c r="D65" s="16" t="s">
        <v>61</v>
      </c>
      <c r="E65" s="16" t="s">
        <v>62</v>
      </c>
      <c r="F65" s="16" t="s">
        <v>111</v>
      </c>
      <c r="G65" s="16" t="s">
        <v>103</v>
      </c>
      <c r="H65" s="16" t="s">
        <v>298</v>
      </c>
      <c r="I65" s="16" t="s">
        <v>107</v>
      </c>
      <c r="J65" s="161" t="s">
        <v>299</v>
      </c>
      <c r="K65" s="18"/>
      <c r="L65" s="18">
        <v>20000</v>
      </c>
      <c r="M65" s="115">
        <v>20000</v>
      </c>
      <c r="N65" s="113">
        <f t="shared" si="0"/>
        <v>100</v>
      </c>
    </row>
    <row r="66" spans="1:14" ht="120" customHeight="1">
      <c r="A66" s="121"/>
      <c r="B66" s="16" t="s">
        <v>200</v>
      </c>
      <c r="C66" s="16" t="s">
        <v>106</v>
      </c>
      <c r="D66" s="16" t="s">
        <v>61</v>
      </c>
      <c r="E66" s="16" t="s">
        <v>62</v>
      </c>
      <c r="F66" s="16" t="s">
        <v>111</v>
      </c>
      <c r="G66" s="16" t="s">
        <v>103</v>
      </c>
      <c r="H66" s="16" t="s">
        <v>269</v>
      </c>
      <c r="I66" s="16" t="s">
        <v>107</v>
      </c>
      <c r="J66" s="161" t="s">
        <v>199</v>
      </c>
      <c r="K66" s="18"/>
      <c r="L66" s="18">
        <v>55000</v>
      </c>
      <c r="M66" s="115">
        <v>55000</v>
      </c>
      <c r="N66" s="113">
        <f t="shared" si="0"/>
        <v>100</v>
      </c>
    </row>
    <row r="67" spans="1:14" ht="114.75" customHeight="1">
      <c r="A67" s="160"/>
      <c r="B67" s="16" t="s">
        <v>200</v>
      </c>
      <c r="C67" s="16" t="s">
        <v>106</v>
      </c>
      <c r="D67" s="16" t="s">
        <v>61</v>
      </c>
      <c r="E67" s="16" t="s">
        <v>62</v>
      </c>
      <c r="F67" s="16" t="s">
        <v>111</v>
      </c>
      <c r="G67" s="16" t="s">
        <v>103</v>
      </c>
      <c r="H67" s="16" t="s">
        <v>300</v>
      </c>
      <c r="I67" s="16" t="s">
        <v>107</v>
      </c>
      <c r="J67" s="161" t="s">
        <v>303</v>
      </c>
      <c r="K67" s="18"/>
      <c r="L67" s="18">
        <v>595000</v>
      </c>
      <c r="M67" s="115"/>
      <c r="N67" s="113"/>
    </row>
    <row r="68" spans="1:14" ht="47.25" customHeight="1">
      <c r="A68" s="160"/>
      <c r="B68" s="16" t="s">
        <v>200</v>
      </c>
      <c r="C68" s="16" t="s">
        <v>106</v>
      </c>
      <c r="D68" s="16" t="s">
        <v>61</v>
      </c>
      <c r="E68" s="16" t="s">
        <v>96</v>
      </c>
      <c r="F68" s="16" t="s">
        <v>94</v>
      </c>
      <c r="G68" s="16" t="s">
        <v>96</v>
      </c>
      <c r="H68" s="16" t="s">
        <v>97</v>
      </c>
      <c r="I68" s="16" t="s">
        <v>94</v>
      </c>
      <c r="J68" s="161" t="s">
        <v>304</v>
      </c>
      <c r="K68" s="18"/>
      <c r="L68" s="18">
        <v>49000</v>
      </c>
      <c r="M68" s="115">
        <v>49000</v>
      </c>
      <c r="N68" s="113">
        <v>100</v>
      </c>
    </row>
    <row r="69" spans="1:14" ht="42" customHeight="1">
      <c r="A69" s="160"/>
      <c r="B69" s="16" t="s">
        <v>200</v>
      </c>
      <c r="C69" s="16" t="s">
        <v>106</v>
      </c>
      <c r="D69" s="16" t="s">
        <v>61</v>
      </c>
      <c r="E69" s="16" t="s">
        <v>64</v>
      </c>
      <c r="F69" s="16" t="s">
        <v>94</v>
      </c>
      <c r="G69" s="16" t="s">
        <v>103</v>
      </c>
      <c r="H69" s="16" t="s">
        <v>97</v>
      </c>
      <c r="I69" s="16" t="s">
        <v>266</v>
      </c>
      <c r="J69" s="161" t="s">
        <v>305</v>
      </c>
      <c r="K69" s="18"/>
      <c r="L69" s="18">
        <v>49000</v>
      </c>
      <c r="M69" s="115">
        <v>49000</v>
      </c>
      <c r="N69" s="113">
        <v>100</v>
      </c>
    </row>
    <row r="70" spans="1:14" ht="59.25" customHeight="1">
      <c r="A70" s="160"/>
      <c r="B70" s="16" t="s">
        <v>200</v>
      </c>
      <c r="C70" s="16" t="s">
        <v>106</v>
      </c>
      <c r="D70" s="16" t="s">
        <v>61</v>
      </c>
      <c r="E70" s="16" t="s">
        <v>64</v>
      </c>
      <c r="F70" s="16" t="s">
        <v>301</v>
      </c>
      <c r="G70" s="16" t="s">
        <v>103</v>
      </c>
      <c r="H70" s="16" t="s">
        <v>97</v>
      </c>
      <c r="I70" s="16" t="s">
        <v>266</v>
      </c>
      <c r="J70" s="161" t="s">
        <v>306</v>
      </c>
      <c r="K70" s="18"/>
      <c r="L70" s="18">
        <v>49000</v>
      </c>
      <c r="M70" s="115">
        <v>49000</v>
      </c>
      <c r="N70" s="113">
        <v>100</v>
      </c>
    </row>
    <row r="71" spans="1:14" ht="45.75" customHeight="1">
      <c r="A71" s="160"/>
      <c r="B71" s="16" t="s">
        <v>200</v>
      </c>
      <c r="C71" s="16" t="s">
        <v>106</v>
      </c>
      <c r="D71" s="16" t="s">
        <v>302</v>
      </c>
      <c r="E71" s="16" t="s">
        <v>96</v>
      </c>
      <c r="F71" s="16" t="s">
        <v>94</v>
      </c>
      <c r="G71" s="16" t="s">
        <v>96</v>
      </c>
      <c r="H71" s="16" t="s">
        <v>97</v>
      </c>
      <c r="I71" s="16" t="s">
        <v>94</v>
      </c>
      <c r="J71" s="161" t="s">
        <v>307</v>
      </c>
      <c r="K71" s="18"/>
      <c r="L71" s="18">
        <v>35000</v>
      </c>
      <c r="M71" s="115">
        <v>35000</v>
      </c>
      <c r="N71" s="113">
        <v>100</v>
      </c>
    </row>
    <row r="72" spans="1:14" ht="51" customHeight="1">
      <c r="A72" s="160"/>
      <c r="B72" s="16" t="s">
        <v>200</v>
      </c>
      <c r="C72" s="16" t="s">
        <v>106</v>
      </c>
      <c r="D72" s="16" t="s">
        <v>302</v>
      </c>
      <c r="E72" s="16" t="s">
        <v>64</v>
      </c>
      <c r="F72" s="16" t="s">
        <v>94</v>
      </c>
      <c r="G72" s="16" t="s">
        <v>103</v>
      </c>
      <c r="H72" s="16" t="s">
        <v>97</v>
      </c>
      <c r="I72" s="16" t="s">
        <v>266</v>
      </c>
      <c r="J72" s="161" t="s">
        <v>308</v>
      </c>
      <c r="K72" s="18"/>
      <c r="L72" s="18">
        <v>35000</v>
      </c>
      <c r="M72" s="115">
        <v>35000</v>
      </c>
      <c r="N72" s="113">
        <v>100</v>
      </c>
    </row>
    <row r="73" spans="1:14" ht="71.25" customHeight="1">
      <c r="A73" s="160"/>
      <c r="B73" s="16" t="s">
        <v>200</v>
      </c>
      <c r="C73" s="16" t="s">
        <v>106</v>
      </c>
      <c r="D73" s="16" t="s">
        <v>302</v>
      </c>
      <c r="E73" s="16" t="s">
        <v>64</v>
      </c>
      <c r="F73" s="16" t="s">
        <v>102</v>
      </c>
      <c r="G73" s="16" t="s">
        <v>103</v>
      </c>
      <c r="H73" s="16" t="s">
        <v>97</v>
      </c>
      <c r="I73" s="16" t="s">
        <v>266</v>
      </c>
      <c r="J73" s="161" t="s">
        <v>308</v>
      </c>
      <c r="K73" s="18"/>
      <c r="L73" s="18">
        <v>35000</v>
      </c>
      <c r="M73" s="115">
        <v>35000</v>
      </c>
      <c r="N73" s="113">
        <v>100</v>
      </c>
    </row>
    <row r="74" spans="1:14" ht="15.75" customHeight="1">
      <c r="A74" s="17">
        <v>49</v>
      </c>
      <c r="B74" s="185"/>
      <c r="C74" s="185"/>
      <c r="D74" s="185"/>
      <c r="E74" s="185"/>
      <c r="F74" s="185"/>
      <c r="G74" s="185"/>
      <c r="H74" s="185"/>
      <c r="I74" s="185"/>
      <c r="J74" s="17" t="s">
        <v>160</v>
      </c>
      <c r="K74" s="18">
        <v>4356683</v>
      </c>
      <c r="L74" s="18">
        <v>5254754.36</v>
      </c>
      <c r="M74" s="113">
        <v>4656633.54</v>
      </c>
      <c r="N74" s="113">
        <f t="shared" si="0"/>
        <v>88.61753035397834</v>
      </c>
    </row>
    <row r="90" ht="291" customHeight="1"/>
    <row r="91" spans="1:12" ht="12.75" customHeight="1" hidden="1">
      <c r="A91" s="15">
        <v>13</v>
      </c>
      <c r="B91" s="16" t="s">
        <v>98</v>
      </c>
      <c r="C91" s="16" t="s">
        <v>95</v>
      </c>
      <c r="D91" s="16" t="s">
        <v>101</v>
      </c>
      <c r="E91" s="16" t="s">
        <v>101</v>
      </c>
      <c r="F91" s="16" t="s">
        <v>80</v>
      </c>
      <c r="G91" s="16" t="s">
        <v>103</v>
      </c>
      <c r="H91" s="16" t="s">
        <v>122</v>
      </c>
      <c r="I91" s="16" t="s">
        <v>99</v>
      </c>
      <c r="J91" s="17" t="s">
        <v>152</v>
      </c>
      <c r="K91" s="26">
        <f>K92</f>
        <v>22000</v>
      </c>
      <c r="L91" s="26">
        <f>L92</f>
        <v>22000</v>
      </c>
    </row>
    <row r="92" spans="1:12" ht="12.75" customHeight="1" hidden="1">
      <c r="A92" s="15">
        <v>14</v>
      </c>
      <c r="B92" s="16" t="s">
        <v>98</v>
      </c>
      <c r="C92" s="16" t="s">
        <v>95</v>
      </c>
      <c r="D92" s="16" t="s">
        <v>101</v>
      </c>
      <c r="E92" s="16" t="s">
        <v>101</v>
      </c>
      <c r="F92" s="16" t="s">
        <v>80</v>
      </c>
      <c r="G92" s="16" t="s">
        <v>103</v>
      </c>
      <c r="H92" s="16" t="s">
        <v>151</v>
      </c>
      <c r="I92" s="16" t="s">
        <v>99</v>
      </c>
      <c r="J92" s="17" t="s">
        <v>165</v>
      </c>
      <c r="K92" s="26">
        <v>22000</v>
      </c>
      <c r="L92" s="26">
        <v>22000</v>
      </c>
    </row>
    <row r="93" spans="1:12" ht="1.5" customHeight="1" hidden="1">
      <c r="A93" s="15"/>
      <c r="B93" s="16" t="s">
        <v>98</v>
      </c>
      <c r="C93" s="16" t="s">
        <v>95</v>
      </c>
      <c r="D93" s="16" t="s">
        <v>101</v>
      </c>
      <c r="E93" s="16" t="s">
        <v>101</v>
      </c>
      <c r="F93" s="16" t="s">
        <v>100</v>
      </c>
      <c r="G93" s="16" t="s">
        <v>96</v>
      </c>
      <c r="H93" s="16" t="s">
        <v>97</v>
      </c>
      <c r="I93" s="16" t="s">
        <v>99</v>
      </c>
      <c r="J93" s="17" t="s">
        <v>166</v>
      </c>
      <c r="K93" s="26" t="e">
        <f>+#REF!</f>
        <v>#REF!</v>
      </c>
      <c r="L93" s="26" t="e">
        <f>#REF!</f>
        <v>#REF!</v>
      </c>
    </row>
    <row r="94" spans="1:12" ht="12.75" customHeight="1" hidden="1">
      <c r="A94" s="15">
        <v>18</v>
      </c>
      <c r="B94" s="16" t="s">
        <v>94</v>
      </c>
      <c r="C94" s="16" t="s">
        <v>95</v>
      </c>
      <c r="D94" s="16" t="s">
        <v>66</v>
      </c>
      <c r="E94" s="16" t="s">
        <v>96</v>
      </c>
      <c r="F94" s="16" t="s">
        <v>94</v>
      </c>
      <c r="G94" s="16" t="s">
        <v>96</v>
      </c>
      <c r="H94" s="16" t="s">
        <v>97</v>
      </c>
      <c r="I94" s="16" t="s">
        <v>94</v>
      </c>
      <c r="J94" s="23" t="s">
        <v>144</v>
      </c>
      <c r="K94" s="26" t="e">
        <f>#REF!+#REF!</f>
        <v>#REF!</v>
      </c>
      <c r="L94" s="26" t="e">
        <f>#REF!+#REF!</f>
        <v>#REF!</v>
      </c>
    </row>
    <row r="95" spans="1:12" ht="12.75" customHeight="1" hidden="1">
      <c r="A95" s="15">
        <v>26</v>
      </c>
      <c r="B95" s="16" t="s">
        <v>143</v>
      </c>
      <c r="C95" s="16" t="s">
        <v>106</v>
      </c>
      <c r="D95" s="16" t="s">
        <v>61</v>
      </c>
      <c r="E95" s="16" t="s">
        <v>96</v>
      </c>
      <c r="F95" s="16" t="s">
        <v>94</v>
      </c>
      <c r="G95" s="16" t="s">
        <v>96</v>
      </c>
      <c r="H95" s="16" t="s">
        <v>97</v>
      </c>
      <c r="I95" s="16" t="s">
        <v>94</v>
      </c>
      <c r="J95" s="17" t="s">
        <v>47</v>
      </c>
      <c r="K95" s="26" t="e">
        <f>#REF!+#REF!+#REF!</f>
        <v>#REF!</v>
      </c>
      <c r="L95" s="26" t="e">
        <f>#REF!+#REF!+#REF!</f>
        <v>#REF!</v>
      </c>
    </row>
  </sheetData>
  <sheetProtection/>
  <mergeCells count="19">
    <mergeCell ref="M9:M10"/>
    <mergeCell ref="N9:N10"/>
    <mergeCell ref="K9:K10"/>
    <mergeCell ref="J29:J30"/>
    <mergeCell ref="K29:K30"/>
    <mergeCell ref="J1:K1"/>
    <mergeCell ref="J2:K2"/>
    <mergeCell ref="J3:K3"/>
    <mergeCell ref="J6:K6"/>
    <mergeCell ref="A4:K4"/>
    <mergeCell ref="L9:L10"/>
    <mergeCell ref="A5:K5"/>
    <mergeCell ref="B9:I9"/>
    <mergeCell ref="J9:J10"/>
    <mergeCell ref="B74:I74"/>
    <mergeCell ref="A43:A44"/>
    <mergeCell ref="J43:J44"/>
    <mergeCell ref="K43:K44"/>
    <mergeCell ref="A9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6"/>
  <sheetViews>
    <sheetView zoomScalePageLayoutView="0" workbookViewId="0" topLeftCell="A1">
      <selection activeCell="B3" sqref="B3:G3"/>
    </sheetView>
  </sheetViews>
  <sheetFormatPr defaultColWidth="9.140625" defaultRowHeight="12.75"/>
  <cols>
    <col min="1" max="1" width="4.7109375" style="11" customWidth="1"/>
    <col min="2" max="2" width="41.8515625" style="11" customWidth="1"/>
    <col min="3" max="3" width="8.28125" style="11" customWidth="1"/>
    <col min="4" max="4" width="11.421875" style="11" customWidth="1"/>
    <col min="5" max="5" width="10.00390625" style="11" bestFit="1" customWidth="1"/>
    <col min="6" max="6" width="9.421875" style="11" customWidth="1"/>
    <col min="7" max="7" width="10.28125" style="11" customWidth="1"/>
    <col min="8" max="16384" width="9.140625" style="11" customWidth="1"/>
  </cols>
  <sheetData>
    <row r="1" spans="2:7" ht="11.25">
      <c r="B1" s="180" t="s">
        <v>281</v>
      </c>
      <c r="C1" s="180"/>
      <c r="D1" s="180"/>
      <c r="E1" s="180"/>
      <c r="F1" s="180"/>
      <c r="G1" s="180"/>
    </row>
    <row r="2" spans="2:7" ht="11.25">
      <c r="B2" s="180" t="s">
        <v>278</v>
      </c>
      <c r="C2" s="180"/>
      <c r="D2" s="180"/>
      <c r="E2" s="180"/>
      <c r="F2" s="180"/>
      <c r="G2" s="180"/>
    </row>
    <row r="3" spans="2:7" ht="11.25">
      <c r="B3" s="173" t="s">
        <v>313</v>
      </c>
      <c r="C3" s="173"/>
      <c r="D3" s="173"/>
      <c r="E3" s="173"/>
      <c r="F3" s="173"/>
      <c r="G3" s="173"/>
    </row>
    <row r="4" spans="2:7" ht="11.25" customHeight="1" hidden="1">
      <c r="B4" s="180"/>
      <c r="C4" s="180"/>
      <c r="D4" s="180"/>
      <c r="E4" s="180"/>
      <c r="F4" s="180"/>
      <c r="G4" s="180"/>
    </row>
    <row r="5" ht="11.25" customHeight="1" hidden="1">
      <c r="A5" s="28"/>
    </row>
    <row r="6" spans="1:7" ht="11.25" hidden="1">
      <c r="A6" s="28"/>
      <c r="B6" s="180"/>
      <c r="C6" s="180"/>
      <c r="D6" s="180"/>
      <c r="E6" s="180"/>
      <c r="F6" s="180"/>
      <c r="G6" s="180"/>
    </row>
    <row r="7" spans="1:7" ht="11.25" hidden="1">
      <c r="A7" s="28"/>
      <c r="B7" s="180"/>
      <c r="C7" s="180"/>
      <c r="D7" s="180"/>
      <c r="E7" s="180"/>
      <c r="F7" s="180"/>
      <c r="G7" s="180"/>
    </row>
    <row r="8" spans="1:7" ht="11.25" hidden="1">
      <c r="A8" s="28"/>
      <c r="B8" s="180"/>
      <c r="C8" s="180"/>
      <c r="D8" s="180"/>
      <c r="E8" s="180"/>
      <c r="F8" s="180"/>
      <c r="G8" s="180"/>
    </row>
    <row r="9" spans="1:7" ht="37.5" customHeight="1">
      <c r="A9" s="196" t="s">
        <v>309</v>
      </c>
      <c r="B9" s="196"/>
      <c r="C9" s="196"/>
      <c r="D9" s="196"/>
      <c r="E9" s="196"/>
      <c r="F9" s="196"/>
      <c r="G9" s="196"/>
    </row>
    <row r="10" ht="11.25" hidden="1">
      <c r="A10" s="28"/>
    </row>
    <row r="11" spans="1:7" ht="60" customHeight="1">
      <c r="A11" s="195" t="s">
        <v>49</v>
      </c>
      <c r="B11" s="195" t="s">
        <v>50</v>
      </c>
      <c r="C11" s="195" t="s">
        <v>126</v>
      </c>
      <c r="D11" s="195" t="s">
        <v>259</v>
      </c>
      <c r="E11" s="195" t="s">
        <v>260</v>
      </c>
      <c r="F11" s="111" t="s">
        <v>261</v>
      </c>
      <c r="G11" s="195" t="s">
        <v>254</v>
      </c>
    </row>
    <row r="12" spans="1:7" ht="14.25" customHeight="1" hidden="1">
      <c r="A12" s="195"/>
      <c r="B12" s="195"/>
      <c r="C12" s="195"/>
      <c r="D12" s="195"/>
      <c r="E12" s="195"/>
      <c r="F12" s="111"/>
      <c r="G12" s="195"/>
    </row>
    <row r="13" spans="1:7" ht="11.25">
      <c r="A13" s="42"/>
      <c r="B13" s="42">
        <v>1</v>
      </c>
      <c r="C13" s="42">
        <v>2</v>
      </c>
      <c r="D13" s="29">
        <v>3</v>
      </c>
      <c r="E13" s="29">
        <v>4</v>
      </c>
      <c r="F13" s="29"/>
      <c r="G13" s="29">
        <v>5</v>
      </c>
    </row>
    <row r="14" spans="1:7" ht="15" customHeight="1">
      <c r="A14" s="42">
        <v>1</v>
      </c>
      <c r="B14" s="30" t="s">
        <v>51</v>
      </c>
      <c r="C14" s="31" t="s">
        <v>112</v>
      </c>
      <c r="D14" s="32">
        <v>2626611</v>
      </c>
      <c r="E14" s="32">
        <v>3192423.19</v>
      </c>
      <c r="F14" s="32">
        <v>3191337.68</v>
      </c>
      <c r="G14" s="32">
        <f>F14/E14*100</f>
        <v>99.96599730250676</v>
      </c>
    </row>
    <row r="15" spans="1:7" ht="39.75" customHeight="1">
      <c r="A15" s="42">
        <v>2</v>
      </c>
      <c r="B15" s="33" t="s">
        <v>52</v>
      </c>
      <c r="C15" s="31" t="s">
        <v>113</v>
      </c>
      <c r="D15" s="34">
        <v>607561</v>
      </c>
      <c r="E15" s="32">
        <v>648177</v>
      </c>
      <c r="F15" s="32">
        <v>648177</v>
      </c>
      <c r="G15" s="32">
        <f aca="true" t="shared" si="0" ref="G15:G34">F15/E15*100</f>
        <v>100</v>
      </c>
    </row>
    <row r="16" spans="1:7" ht="50.25" customHeight="1">
      <c r="A16" s="42">
        <v>3</v>
      </c>
      <c r="B16" s="33" t="s">
        <v>53</v>
      </c>
      <c r="C16" s="31" t="s">
        <v>114</v>
      </c>
      <c r="D16" s="34">
        <v>2019050</v>
      </c>
      <c r="E16" s="32">
        <v>2370868.19</v>
      </c>
      <c r="F16" s="32">
        <v>2222605.41</v>
      </c>
      <c r="G16" s="32">
        <f t="shared" si="0"/>
        <v>93.7464773189268</v>
      </c>
    </row>
    <row r="17" spans="1:7" ht="17.25" customHeight="1">
      <c r="A17" s="42">
        <v>4</v>
      </c>
      <c r="B17" s="33" t="s">
        <v>54</v>
      </c>
      <c r="C17" s="31" t="s">
        <v>115</v>
      </c>
      <c r="D17" s="32">
        <v>1000</v>
      </c>
      <c r="E17" s="32">
        <v>1000</v>
      </c>
      <c r="F17" s="32">
        <v>0</v>
      </c>
      <c r="G17" s="32">
        <f t="shared" si="0"/>
        <v>0</v>
      </c>
    </row>
    <row r="18" spans="1:7" ht="18" customHeight="1">
      <c r="A18" s="42">
        <v>5</v>
      </c>
      <c r="B18" s="33" t="s">
        <v>79</v>
      </c>
      <c r="C18" s="31" t="s">
        <v>116</v>
      </c>
      <c r="D18" s="32">
        <v>899</v>
      </c>
      <c r="E18" s="32">
        <v>899</v>
      </c>
      <c r="F18" s="32">
        <v>0</v>
      </c>
      <c r="G18" s="32">
        <f t="shared" si="0"/>
        <v>0</v>
      </c>
    </row>
    <row r="19" spans="1:7" ht="18" customHeight="1">
      <c r="A19" s="42">
        <v>6</v>
      </c>
      <c r="B19" s="30" t="s">
        <v>55</v>
      </c>
      <c r="C19" s="31" t="s">
        <v>117</v>
      </c>
      <c r="D19" s="32">
        <v>36404</v>
      </c>
      <c r="E19" s="32">
        <v>39457.36</v>
      </c>
      <c r="F19" s="32">
        <v>37902.58</v>
      </c>
      <c r="G19" s="32">
        <f t="shared" si="0"/>
        <v>96.05959445842296</v>
      </c>
    </row>
    <row r="20" spans="1:7" ht="15.75" customHeight="1">
      <c r="A20" s="42">
        <v>7</v>
      </c>
      <c r="B20" s="33" t="s">
        <v>56</v>
      </c>
      <c r="C20" s="31" t="s">
        <v>118</v>
      </c>
      <c r="D20" s="32">
        <v>36404</v>
      </c>
      <c r="E20" s="32">
        <v>39457.36</v>
      </c>
      <c r="F20" s="32">
        <v>37902.58</v>
      </c>
      <c r="G20" s="32">
        <f t="shared" si="0"/>
        <v>96.05959445842296</v>
      </c>
    </row>
    <row r="21" spans="1:7" ht="15.75" customHeight="1">
      <c r="A21" s="88">
        <v>8</v>
      </c>
      <c r="B21" s="35" t="s">
        <v>237</v>
      </c>
      <c r="C21" s="31" t="s">
        <v>238</v>
      </c>
      <c r="D21" s="32">
        <v>0</v>
      </c>
      <c r="E21" s="32">
        <v>6631</v>
      </c>
      <c r="F21" s="32">
        <v>6631</v>
      </c>
      <c r="G21" s="32">
        <f t="shared" si="0"/>
        <v>100</v>
      </c>
    </row>
    <row r="22" spans="1:7" ht="14.25" customHeight="1">
      <c r="A22" s="42">
        <v>9</v>
      </c>
      <c r="B22" s="35" t="s">
        <v>127</v>
      </c>
      <c r="C22" s="31" t="s">
        <v>128</v>
      </c>
      <c r="D22" s="32">
        <v>38600</v>
      </c>
      <c r="E22" s="32">
        <v>118600</v>
      </c>
      <c r="F22" s="32">
        <v>100563.2</v>
      </c>
      <c r="G22" s="32">
        <f t="shared" si="0"/>
        <v>84.79190556492411</v>
      </c>
    </row>
    <row r="23" spans="1:7" ht="12.75" customHeight="1">
      <c r="A23" s="42">
        <v>10</v>
      </c>
      <c r="B23" s="35" t="s">
        <v>148</v>
      </c>
      <c r="C23" s="31" t="s">
        <v>168</v>
      </c>
      <c r="D23" s="36">
        <v>38600</v>
      </c>
      <c r="E23" s="32">
        <v>118600</v>
      </c>
      <c r="F23" s="32">
        <v>100563.2</v>
      </c>
      <c r="G23" s="32">
        <f t="shared" si="0"/>
        <v>84.79190556492411</v>
      </c>
    </row>
    <row r="24" spans="1:7" ht="12.75" customHeight="1" hidden="1">
      <c r="A24" s="42">
        <v>10</v>
      </c>
      <c r="B24" s="37" t="s">
        <v>70</v>
      </c>
      <c r="C24" s="31" t="s">
        <v>71</v>
      </c>
      <c r="D24" s="32">
        <v>15000</v>
      </c>
      <c r="E24" s="32">
        <v>15000</v>
      </c>
      <c r="F24" s="32"/>
      <c r="G24" s="32">
        <f t="shared" si="0"/>
        <v>0</v>
      </c>
    </row>
    <row r="25" spans="1:7" ht="15.75" customHeight="1">
      <c r="A25" s="42">
        <v>11</v>
      </c>
      <c r="B25" s="30" t="s">
        <v>57</v>
      </c>
      <c r="C25" s="31" t="s">
        <v>119</v>
      </c>
      <c r="D25" s="32">
        <v>330515</v>
      </c>
      <c r="E25" s="32">
        <v>325139</v>
      </c>
      <c r="F25" s="32">
        <v>325139</v>
      </c>
      <c r="G25" s="32">
        <f t="shared" si="0"/>
        <v>100</v>
      </c>
    </row>
    <row r="26" spans="1:7" ht="15" customHeight="1">
      <c r="A26" s="42">
        <v>12</v>
      </c>
      <c r="B26" s="30" t="s">
        <v>149</v>
      </c>
      <c r="C26" s="31" t="s">
        <v>167</v>
      </c>
      <c r="D26" s="152">
        <v>42985</v>
      </c>
      <c r="E26" s="32">
        <v>37609</v>
      </c>
      <c r="F26" s="32">
        <v>37609</v>
      </c>
      <c r="G26" s="32">
        <f t="shared" si="0"/>
        <v>100</v>
      </c>
    </row>
    <row r="27" spans="1:7" ht="17.25" customHeight="1">
      <c r="A27" s="42">
        <v>13</v>
      </c>
      <c r="B27" s="33" t="s">
        <v>58</v>
      </c>
      <c r="C27" s="31" t="s">
        <v>120</v>
      </c>
      <c r="D27" s="32">
        <v>287530</v>
      </c>
      <c r="E27" s="32">
        <v>287530</v>
      </c>
      <c r="F27" s="32">
        <v>287530</v>
      </c>
      <c r="G27" s="32">
        <f t="shared" si="0"/>
        <v>100</v>
      </c>
    </row>
    <row r="28" spans="1:7" ht="17.25" customHeight="1">
      <c r="A28" s="42">
        <v>14</v>
      </c>
      <c r="B28" s="35" t="s">
        <v>203</v>
      </c>
      <c r="C28" s="31" t="s">
        <v>201</v>
      </c>
      <c r="D28" s="32">
        <v>1115337</v>
      </c>
      <c r="E28" s="32">
        <v>1943487</v>
      </c>
      <c r="F28" s="32">
        <v>963047</v>
      </c>
      <c r="G28" s="32">
        <f t="shared" si="0"/>
        <v>49.55253109488255</v>
      </c>
    </row>
    <row r="29" spans="1:7" ht="17.25" customHeight="1">
      <c r="A29" s="42">
        <v>15</v>
      </c>
      <c r="B29" s="35" t="s">
        <v>204</v>
      </c>
      <c r="C29" s="31" t="s">
        <v>202</v>
      </c>
      <c r="D29" s="32">
        <v>1115337</v>
      </c>
      <c r="E29" s="32">
        <v>1943487</v>
      </c>
      <c r="F29" s="32">
        <v>963047</v>
      </c>
      <c r="G29" s="32">
        <f t="shared" si="0"/>
        <v>49.55253109488255</v>
      </c>
    </row>
    <row r="30" spans="1:7" ht="17.25" customHeight="1">
      <c r="A30" s="129"/>
      <c r="B30" s="35" t="s">
        <v>270</v>
      </c>
      <c r="C30" s="31" t="s">
        <v>271</v>
      </c>
      <c r="D30" s="32">
        <v>0</v>
      </c>
      <c r="E30" s="32">
        <v>44799.55</v>
      </c>
      <c r="F30" s="32">
        <v>44799.55</v>
      </c>
      <c r="G30" s="32">
        <f t="shared" si="0"/>
        <v>100</v>
      </c>
    </row>
    <row r="31" spans="1:7" ht="37.5" customHeight="1">
      <c r="A31" s="42">
        <v>16</v>
      </c>
      <c r="B31" s="30" t="s">
        <v>177</v>
      </c>
      <c r="C31" s="42">
        <v>1400</v>
      </c>
      <c r="D31" s="32">
        <v>13417</v>
      </c>
      <c r="E31" s="32">
        <v>13417</v>
      </c>
      <c r="F31" s="32">
        <v>13417</v>
      </c>
      <c r="G31" s="32">
        <f t="shared" si="0"/>
        <v>100</v>
      </c>
    </row>
    <row r="32" spans="1:7" ht="41.25" customHeight="1">
      <c r="A32" s="42">
        <v>17</v>
      </c>
      <c r="B32" s="33" t="s">
        <v>13</v>
      </c>
      <c r="C32" s="42">
        <v>1403</v>
      </c>
      <c r="D32" s="32">
        <v>13417</v>
      </c>
      <c r="E32" s="32">
        <v>13417</v>
      </c>
      <c r="F32" s="32">
        <v>13417</v>
      </c>
      <c r="G32" s="32">
        <f t="shared" si="0"/>
        <v>100</v>
      </c>
    </row>
    <row r="33" spans="1:7" ht="11.25">
      <c r="A33" s="42">
        <v>18</v>
      </c>
      <c r="B33" s="33" t="s">
        <v>121</v>
      </c>
      <c r="C33" s="42"/>
      <c r="D33" s="32"/>
      <c r="E33" s="32"/>
      <c r="F33" s="32"/>
      <c r="G33" s="32"/>
    </row>
    <row r="34" spans="1:7" ht="11.25">
      <c r="A34" s="194" t="s">
        <v>129</v>
      </c>
      <c r="B34" s="194"/>
      <c r="C34" s="41"/>
      <c r="D34" s="38">
        <v>4356683</v>
      </c>
      <c r="E34" s="38">
        <v>5298574.1</v>
      </c>
      <c r="F34" s="38">
        <v>4682837.01</v>
      </c>
      <c r="G34" s="32">
        <f t="shared" si="0"/>
        <v>88.37919262089777</v>
      </c>
    </row>
    <row r="36" ht="11.25">
      <c r="G36" s="39"/>
    </row>
  </sheetData>
  <sheetProtection/>
  <mergeCells count="15">
    <mergeCell ref="A34:B34"/>
    <mergeCell ref="A11:A12"/>
    <mergeCell ref="B11:B12"/>
    <mergeCell ref="A9:G9"/>
    <mergeCell ref="D11:D12"/>
    <mergeCell ref="E11:E12"/>
    <mergeCell ref="G11:G12"/>
    <mergeCell ref="C11:C12"/>
    <mergeCell ref="B6:G6"/>
    <mergeCell ref="B7:G7"/>
    <mergeCell ref="B8:G8"/>
    <mergeCell ref="B1:G1"/>
    <mergeCell ref="B2:G2"/>
    <mergeCell ref="B3:G3"/>
    <mergeCell ref="B4:G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1"/>
  <sheetViews>
    <sheetView zoomScalePageLayoutView="0" workbookViewId="0" topLeftCell="A1">
      <selection activeCell="E6" sqref="E6:I6"/>
    </sheetView>
  </sheetViews>
  <sheetFormatPr defaultColWidth="9.140625" defaultRowHeight="12.75"/>
  <cols>
    <col min="1" max="1" width="3.8515625" style="43" customWidth="1"/>
    <col min="2" max="2" width="0.13671875" style="43" customWidth="1"/>
    <col min="3" max="3" width="62.28125" style="43" customWidth="1"/>
    <col min="4" max="4" width="5.28125" style="43" customWidth="1"/>
    <col min="5" max="5" width="6.421875" style="43" customWidth="1"/>
    <col min="6" max="6" width="9.57421875" style="43" bestFit="1" customWidth="1"/>
    <col min="7" max="7" width="5.00390625" style="43" customWidth="1"/>
    <col min="8" max="8" width="10.421875" style="43" customWidth="1"/>
    <col min="9" max="9" width="9.8515625" style="43" bestFit="1" customWidth="1"/>
    <col min="10" max="10" width="9.140625" style="43" customWidth="1"/>
    <col min="11" max="11" width="11.57421875" style="43" customWidth="1"/>
    <col min="12" max="16384" width="9.140625" style="43" customWidth="1"/>
  </cols>
  <sheetData>
    <row r="1" spans="2:5" ht="1.5" customHeight="1">
      <c r="B1" s="197"/>
      <c r="C1" s="197"/>
      <c r="D1" s="197"/>
      <c r="E1" s="197"/>
    </row>
    <row r="2" spans="2:5" ht="12" hidden="1">
      <c r="B2" s="197"/>
      <c r="C2" s="197"/>
      <c r="D2" s="197"/>
      <c r="E2" s="197"/>
    </row>
    <row r="3" spans="2:5" ht="0.75" customHeight="1">
      <c r="B3" s="197"/>
      <c r="C3" s="197"/>
      <c r="D3" s="197"/>
      <c r="E3" s="197"/>
    </row>
    <row r="4" spans="2:9" ht="12">
      <c r="B4" s="44"/>
      <c r="C4" s="44"/>
      <c r="D4" s="44"/>
      <c r="E4" s="180" t="s">
        <v>198</v>
      </c>
      <c r="F4" s="180"/>
      <c r="G4" s="180"/>
      <c r="H4" s="180"/>
      <c r="I4" s="180"/>
    </row>
    <row r="5" spans="2:9" ht="12">
      <c r="B5" s="44"/>
      <c r="C5" s="44"/>
      <c r="D5" s="44"/>
      <c r="E5" s="180" t="s">
        <v>279</v>
      </c>
      <c r="F5" s="180"/>
      <c r="G5" s="180"/>
      <c r="H5" s="180"/>
      <c r="I5" s="180"/>
    </row>
    <row r="6" spans="2:9" ht="12">
      <c r="B6" s="44"/>
      <c r="C6" s="44"/>
      <c r="D6" s="44"/>
      <c r="E6" s="173" t="s">
        <v>314</v>
      </c>
      <c r="F6" s="173"/>
      <c r="G6" s="173"/>
      <c r="H6" s="173"/>
      <c r="I6" s="173"/>
    </row>
    <row r="7" spans="2:11" ht="6.75" customHeight="1">
      <c r="B7" s="44"/>
      <c r="C7" s="40"/>
      <c r="D7" s="204"/>
      <c r="E7" s="204"/>
      <c r="F7" s="204"/>
      <c r="G7" s="204"/>
      <c r="H7" s="204"/>
      <c r="I7" s="204"/>
      <c r="J7" s="45"/>
      <c r="K7" s="45"/>
    </row>
    <row r="8" spans="2:11" ht="12" hidden="1">
      <c r="B8" s="44"/>
      <c r="C8" s="180"/>
      <c r="D8" s="180"/>
      <c r="E8" s="180"/>
      <c r="F8" s="180"/>
      <c r="G8" s="180"/>
      <c r="H8" s="180"/>
      <c r="I8" s="180"/>
      <c r="J8" s="46"/>
      <c r="K8" s="46"/>
    </row>
    <row r="9" spans="2:11" ht="18" customHeight="1" hidden="1">
      <c r="B9" s="44"/>
      <c r="C9" s="180"/>
      <c r="D9" s="180"/>
      <c r="E9" s="180"/>
      <c r="F9" s="180"/>
      <c r="G9" s="180"/>
      <c r="H9" s="180"/>
      <c r="I9" s="180"/>
      <c r="J9" s="46"/>
      <c r="K9" s="46"/>
    </row>
    <row r="10" spans="1:9" ht="27" customHeight="1">
      <c r="A10" s="198" t="s">
        <v>310</v>
      </c>
      <c r="B10" s="199"/>
      <c r="C10" s="199"/>
      <c r="D10" s="199"/>
      <c r="E10" s="199"/>
      <c r="F10" s="199"/>
      <c r="G10" s="199"/>
      <c r="H10" s="199"/>
      <c r="I10" s="199"/>
    </row>
    <row r="11" spans="1:4" ht="9.75" customHeight="1" hidden="1">
      <c r="A11" s="47"/>
      <c r="B11" s="47"/>
      <c r="C11" s="48"/>
      <c r="D11" s="48"/>
    </row>
    <row r="12" spans="1:11" ht="51.75" customHeight="1">
      <c r="A12" s="49" t="s">
        <v>49</v>
      </c>
      <c r="B12" s="50" t="s">
        <v>145</v>
      </c>
      <c r="C12" s="37" t="s">
        <v>17</v>
      </c>
      <c r="D12" s="50" t="s">
        <v>154</v>
      </c>
      <c r="E12" s="49" t="s">
        <v>126</v>
      </c>
      <c r="F12" s="49" t="s">
        <v>18</v>
      </c>
      <c r="G12" s="49" t="s">
        <v>19</v>
      </c>
      <c r="H12" s="117" t="s">
        <v>262</v>
      </c>
      <c r="I12" s="117" t="s">
        <v>263</v>
      </c>
      <c r="J12" s="57" t="s">
        <v>261</v>
      </c>
      <c r="K12" s="57" t="s">
        <v>254</v>
      </c>
    </row>
    <row r="13" spans="1:11" ht="9" customHeight="1">
      <c r="A13" s="51"/>
      <c r="B13" s="51">
        <v>1</v>
      </c>
      <c r="C13" s="49">
        <v>1</v>
      </c>
      <c r="D13" s="51">
        <v>2</v>
      </c>
      <c r="E13" s="49">
        <v>3</v>
      </c>
      <c r="F13" s="51">
        <v>4</v>
      </c>
      <c r="G13" s="51">
        <v>5</v>
      </c>
      <c r="H13" s="119"/>
      <c r="I13" s="51">
        <v>6</v>
      </c>
      <c r="J13" s="57"/>
      <c r="K13" s="57"/>
    </row>
    <row r="14" spans="1:11" s="54" customFormat="1" ht="14.25" customHeight="1">
      <c r="A14" s="52">
        <v>1</v>
      </c>
      <c r="B14" s="52">
        <v>804</v>
      </c>
      <c r="C14" s="53" t="s">
        <v>205</v>
      </c>
      <c r="D14" s="52">
        <v>834</v>
      </c>
      <c r="E14" s="202"/>
      <c r="F14" s="202"/>
      <c r="G14" s="202"/>
      <c r="H14" s="137">
        <v>4356683</v>
      </c>
      <c r="I14" s="138">
        <v>5298574.1</v>
      </c>
      <c r="J14" s="145">
        <v>4682837.01</v>
      </c>
      <c r="K14" s="123">
        <f>J14/I14*100</f>
        <v>88.37919262089777</v>
      </c>
    </row>
    <row r="15" spans="1:11" ht="39.75" customHeight="1" hidden="1">
      <c r="A15" s="51">
        <v>2</v>
      </c>
      <c r="B15" s="51">
        <v>804</v>
      </c>
      <c r="C15" s="55"/>
      <c r="D15" s="52">
        <v>834</v>
      </c>
      <c r="E15" s="56" t="s">
        <v>60</v>
      </c>
      <c r="F15" s="57"/>
      <c r="G15" s="57"/>
      <c r="H15" s="139"/>
      <c r="I15" s="140">
        <f>I17+I23+I34+I40</f>
        <v>3192423.19</v>
      </c>
      <c r="J15" s="150"/>
      <c r="K15" s="123">
        <f aca="true" t="shared" si="0" ref="K15:K78">J15/I15*100</f>
        <v>0</v>
      </c>
    </row>
    <row r="16" spans="1:11" ht="15" customHeight="1">
      <c r="A16" s="51">
        <v>2</v>
      </c>
      <c r="B16" s="51">
        <v>804</v>
      </c>
      <c r="C16" s="55" t="s">
        <v>51</v>
      </c>
      <c r="D16" s="51">
        <v>834</v>
      </c>
      <c r="E16" s="58" t="s">
        <v>112</v>
      </c>
      <c r="F16" s="59"/>
      <c r="G16" s="59"/>
      <c r="H16" s="139">
        <v>2626611</v>
      </c>
      <c r="I16" s="106">
        <v>3192423.19</v>
      </c>
      <c r="J16" s="139">
        <v>3191337.68</v>
      </c>
      <c r="K16" s="124">
        <f t="shared" si="0"/>
        <v>99.96599730250676</v>
      </c>
    </row>
    <row r="17" spans="1:11" ht="24" customHeight="1">
      <c r="A17" s="51">
        <v>3</v>
      </c>
      <c r="B17" s="51">
        <v>804</v>
      </c>
      <c r="C17" s="37" t="s">
        <v>146</v>
      </c>
      <c r="D17" s="51">
        <v>834</v>
      </c>
      <c r="E17" s="56" t="s">
        <v>113</v>
      </c>
      <c r="F17" s="59"/>
      <c r="G17" s="56"/>
      <c r="H17" s="141">
        <v>607561</v>
      </c>
      <c r="I17" s="142">
        <v>648177</v>
      </c>
      <c r="J17" s="139">
        <v>648177</v>
      </c>
      <c r="K17" s="124">
        <f t="shared" si="0"/>
        <v>100</v>
      </c>
    </row>
    <row r="18" spans="1:11" ht="23.25" customHeight="1">
      <c r="A18" s="51">
        <v>4</v>
      </c>
      <c r="B18" s="51">
        <v>804</v>
      </c>
      <c r="C18" s="37" t="s">
        <v>7</v>
      </c>
      <c r="D18" s="51">
        <v>834</v>
      </c>
      <c r="E18" s="56" t="s">
        <v>113</v>
      </c>
      <c r="F18" s="60">
        <v>9100000000</v>
      </c>
      <c r="G18" s="56"/>
      <c r="H18" s="141">
        <v>607561</v>
      </c>
      <c r="I18" s="140">
        <f aca="true" t="shared" si="1" ref="I18:J20">I19</f>
        <v>648177</v>
      </c>
      <c r="J18" s="139">
        <f t="shared" si="1"/>
        <v>648177</v>
      </c>
      <c r="K18" s="124">
        <f t="shared" si="0"/>
        <v>100</v>
      </c>
    </row>
    <row r="19" spans="1:11" ht="15" customHeight="1">
      <c r="A19" s="51">
        <v>5</v>
      </c>
      <c r="B19" s="51">
        <v>804</v>
      </c>
      <c r="C19" s="37" t="s">
        <v>8</v>
      </c>
      <c r="D19" s="51">
        <v>834</v>
      </c>
      <c r="E19" s="56" t="s">
        <v>113</v>
      </c>
      <c r="F19" s="60">
        <v>9110000000</v>
      </c>
      <c r="G19" s="56"/>
      <c r="H19" s="141">
        <v>607561</v>
      </c>
      <c r="I19" s="140">
        <f t="shared" si="1"/>
        <v>648177</v>
      </c>
      <c r="J19" s="139">
        <f t="shared" si="1"/>
        <v>648177</v>
      </c>
      <c r="K19" s="124">
        <f t="shared" si="0"/>
        <v>100</v>
      </c>
    </row>
    <row r="20" spans="1:11" ht="39" customHeight="1">
      <c r="A20" s="51">
        <v>6</v>
      </c>
      <c r="B20" s="51">
        <v>804</v>
      </c>
      <c r="C20" s="37" t="s">
        <v>176</v>
      </c>
      <c r="D20" s="51">
        <v>834</v>
      </c>
      <c r="E20" s="56" t="s">
        <v>113</v>
      </c>
      <c r="F20" s="60">
        <v>9110080210</v>
      </c>
      <c r="G20" s="56"/>
      <c r="H20" s="141">
        <v>607561</v>
      </c>
      <c r="I20" s="140">
        <f t="shared" si="1"/>
        <v>648177</v>
      </c>
      <c r="J20" s="139">
        <f t="shared" si="1"/>
        <v>648177</v>
      </c>
      <c r="K20" s="124">
        <f t="shared" si="0"/>
        <v>100</v>
      </c>
    </row>
    <row r="21" spans="1:11" ht="34.5" customHeight="1">
      <c r="A21" s="51">
        <v>7</v>
      </c>
      <c r="B21" s="51">
        <v>804</v>
      </c>
      <c r="C21" s="37" t="s">
        <v>183</v>
      </c>
      <c r="D21" s="51">
        <v>834</v>
      </c>
      <c r="E21" s="56" t="s">
        <v>113</v>
      </c>
      <c r="F21" s="60">
        <v>9110080210</v>
      </c>
      <c r="G21" s="49">
        <v>100</v>
      </c>
      <c r="H21" s="141">
        <v>607561</v>
      </c>
      <c r="I21" s="140">
        <f>I22</f>
        <v>648177</v>
      </c>
      <c r="J21" s="139">
        <f>J22</f>
        <v>648177</v>
      </c>
      <c r="K21" s="124">
        <f t="shared" si="0"/>
        <v>100</v>
      </c>
    </row>
    <row r="22" spans="1:11" ht="15" customHeight="1">
      <c r="A22" s="51">
        <v>8</v>
      </c>
      <c r="B22" s="51">
        <v>804</v>
      </c>
      <c r="C22" s="37" t="s">
        <v>184</v>
      </c>
      <c r="D22" s="51">
        <v>834</v>
      </c>
      <c r="E22" s="56" t="s">
        <v>113</v>
      </c>
      <c r="F22" s="60">
        <v>9110080210</v>
      </c>
      <c r="G22" s="49">
        <v>120</v>
      </c>
      <c r="H22" s="141">
        <v>607561</v>
      </c>
      <c r="I22" s="140">
        <v>648177</v>
      </c>
      <c r="J22" s="139">
        <v>648177</v>
      </c>
      <c r="K22" s="124">
        <f t="shared" si="0"/>
        <v>100</v>
      </c>
    </row>
    <row r="23" spans="1:11" ht="25.5" customHeight="1">
      <c r="A23" s="51">
        <v>9</v>
      </c>
      <c r="B23" s="51">
        <v>804</v>
      </c>
      <c r="C23" s="37" t="s">
        <v>147</v>
      </c>
      <c r="D23" s="51">
        <v>834</v>
      </c>
      <c r="E23" s="56" t="s">
        <v>114</v>
      </c>
      <c r="F23" s="60"/>
      <c r="G23" s="56"/>
      <c r="H23" s="141">
        <f aca="true" t="shared" si="2" ref="H23:I25">H24</f>
        <v>2019050</v>
      </c>
      <c r="I23" s="106">
        <f t="shared" si="2"/>
        <v>2370868.19</v>
      </c>
      <c r="J23" s="139">
        <f>J24</f>
        <v>2370782.68</v>
      </c>
      <c r="K23" s="124">
        <f t="shared" si="0"/>
        <v>99.99639330434478</v>
      </c>
    </row>
    <row r="24" spans="1:11" ht="12.75" customHeight="1">
      <c r="A24" s="51">
        <v>10</v>
      </c>
      <c r="B24" s="51">
        <v>804</v>
      </c>
      <c r="C24" s="37" t="s">
        <v>185</v>
      </c>
      <c r="D24" s="51">
        <v>834</v>
      </c>
      <c r="E24" s="56" t="s">
        <v>114</v>
      </c>
      <c r="F24" s="60">
        <v>8100000000</v>
      </c>
      <c r="G24" s="56"/>
      <c r="H24" s="141">
        <f t="shared" si="2"/>
        <v>2019050</v>
      </c>
      <c r="I24" s="106">
        <f t="shared" si="2"/>
        <v>2370868.19</v>
      </c>
      <c r="J24" s="139">
        <f>J25</f>
        <v>2370782.68</v>
      </c>
      <c r="K24" s="124">
        <f t="shared" si="0"/>
        <v>99.99639330434478</v>
      </c>
    </row>
    <row r="25" spans="1:11" ht="12" customHeight="1">
      <c r="A25" s="51">
        <v>11</v>
      </c>
      <c r="B25" s="51">
        <v>804</v>
      </c>
      <c r="C25" s="37" t="s">
        <v>206</v>
      </c>
      <c r="D25" s="51">
        <v>834</v>
      </c>
      <c r="E25" s="56" t="s">
        <v>114</v>
      </c>
      <c r="F25" s="60">
        <v>8110000000</v>
      </c>
      <c r="G25" s="56"/>
      <c r="H25" s="141">
        <f t="shared" si="2"/>
        <v>2019050</v>
      </c>
      <c r="I25" s="106">
        <f t="shared" si="2"/>
        <v>2370868.19</v>
      </c>
      <c r="J25" s="139">
        <f>J26</f>
        <v>2370782.68</v>
      </c>
      <c r="K25" s="124">
        <f t="shared" si="0"/>
        <v>99.99639330434478</v>
      </c>
    </row>
    <row r="26" spans="1:11" ht="36" customHeight="1">
      <c r="A26" s="51">
        <v>12</v>
      </c>
      <c r="B26" s="51">
        <v>804</v>
      </c>
      <c r="C26" s="37" t="s">
        <v>186</v>
      </c>
      <c r="D26" s="51">
        <v>834</v>
      </c>
      <c r="E26" s="56" t="s">
        <v>114</v>
      </c>
      <c r="F26" s="60">
        <v>8110080210</v>
      </c>
      <c r="G26" s="49"/>
      <c r="H26" s="141">
        <v>2019050</v>
      </c>
      <c r="I26" s="106">
        <v>2370868.19</v>
      </c>
      <c r="J26" s="139">
        <f>J27</f>
        <v>2370782.68</v>
      </c>
      <c r="K26" s="124">
        <f t="shared" si="0"/>
        <v>99.99639330434478</v>
      </c>
    </row>
    <row r="27" spans="1:11" ht="15.75" customHeight="1">
      <c r="A27" s="51">
        <v>14</v>
      </c>
      <c r="B27" s="61">
        <v>804</v>
      </c>
      <c r="C27" s="62" t="s">
        <v>184</v>
      </c>
      <c r="D27" s="61">
        <v>834</v>
      </c>
      <c r="E27" s="63" t="s">
        <v>114</v>
      </c>
      <c r="F27" s="64">
        <v>8110080210</v>
      </c>
      <c r="G27" s="65">
        <v>120</v>
      </c>
      <c r="H27" s="143">
        <v>1583109</v>
      </c>
      <c r="I27" s="106">
        <v>1830675</v>
      </c>
      <c r="J27" s="124">
        <v>2370782.68</v>
      </c>
      <c r="K27" s="124">
        <f t="shared" si="0"/>
        <v>129.50319854698404</v>
      </c>
    </row>
    <row r="28" spans="1:11" ht="12.75" customHeight="1">
      <c r="A28" s="51">
        <v>15</v>
      </c>
      <c r="B28" s="61">
        <v>804</v>
      </c>
      <c r="C28" s="102" t="s">
        <v>187</v>
      </c>
      <c r="D28" s="61">
        <v>834</v>
      </c>
      <c r="E28" s="63" t="s">
        <v>114</v>
      </c>
      <c r="F28" s="64">
        <v>8110080210</v>
      </c>
      <c r="G28" s="65">
        <v>200</v>
      </c>
      <c r="H28" s="143">
        <v>433007</v>
      </c>
      <c r="I28" s="107" t="s">
        <v>311</v>
      </c>
      <c r="J28" s="124">
        <f>J29</f>
        <v>537173.68</v>
      </c>
      <c r="K28" s="124">
        <f t="shared" si="0"/>
        <v>99.98408403214101</v>
      </c>
    </row>
    <row r="29" spans="1:11" ht="12" customHeight="1">
      <c r="A29" s="51">
        <v>16</v>
      </c>
      <c r="B29" s="61">
        <v>804</v>
      </c>
      <c r="C29" s="102" t="s">
        <v>188</v>
      </c>
      <c r="D29" s="61">
        <v>834</v>
      </c>
      <c r="E29" s="63" t="s">
        <v>114</v>
      </c>
      <c r="F29" s="64">
        <v>8110080210</v>
      </c>
      <c r="G29" s="65">
        <v>240</v>
      </c>
      <c r="H29" s="143">
        <v>433007</v>
      </c>
      <c r="I29" s="107" t="s">
        <v>311</v>
      </c>
      <c r="J29" s="124">
        <v>537173.68</v>
      </c>
      <c r="K29" s="124">
        <f t="shared" si="0"/>
        <v>99.98408403214101</v>
      </c>
    </row>
    <row r="30" spans="1:11" ht="14.25" customHeight="1">
      <c r="A30" s="51">
        <v>17</v>
      </c>
      <c r="B30" s="61">
        <v>804</v>
      </c>
      <c r="C30" s="95" t="s">
        <v>190</v>
      </c>
      <c r="D30" s="61">
        <v>834</v>
      </c>
      <c r="E30" s="63" t="s">
        <v>114</v>
      </c>
      <c r="F30" s="64">
        <v>8110080210</v>
      </c>
      <c r="G30" s="65">
        <v>800</v>
      </c>
      <c r="H30" s="143">
        <v>2934</v>
      </c>
      <c r="I30" s="106">
        <v>2934</v>
      </c>
      <c r="J30" s="124">
        <v>2934</v>
      </c>
      <c r="K30" s="124">
        <f t="shared" si="0"/>
        <v>100</v>
      </c>
    </row>
    <row r="31" spans="1:11" ht="12.75" customHeight="1">
      <c r="A31" s="51">
        <v>20</v>
      </c>
      <c r="B31" s="61">
        <v>804</v>
      </c>
      <c r="C31" s="95" t="s">
        <v>6</v>
      </c>
      <c r="D31" s="61">
        <v>834</v>
      </c>
      <c r="E31" s="63" t="s">
        <v>114</v>
      </c>
      <c r="F31" s="64">
        <v>8110080210</v>
      </c>
      <c r="G31" s="65">
        <v>850</v>
      </c>
      <c r="H31" s="143">
        <v>2934</v>
      </c>
      <c r="I31" s="106">
        <v>0</v>
      </c>
      <c r="J31" s="124">
        <v>0</v>
      </c>
      <c r="K31" s="124">
        <v>0</v>
      </c>
    </row>
    <row r="32" spans="1:11" ht="12.75" customHeight="1">
      <c r="A32" s="93">
        <v>21</v>
      </c>
      <c r="B32" s="61"/>
      <c r="C32" s="95" t="s">
        <v>239</v>
      </c>
      <c r="D32" s="61">
        <v>834</v>
      </c>
      <c r="E32" s="63" t="s">
        <v>114</v>
      </c>
      <c r="F32" s="64">
        <v>8110080210</v>
      </c>
      <c r="G32" s="65">
        <v>852</v>
      </c>
      <c r="H32" s="143"/>
      <c r="I32" s="106">
        <v>0</v>
      </c>
      <c r="J32" s="124">
        <v>0</v>
      </c>
      <c r="K32" s="124">
        <v>0</v>
      </c>
    </row>
    <row r="33" spans="1:11" ht="12.75" customHeight="1">
      <c r="A33" s="93">
        <v>22</v>
      </c>
      <c r="B33" s="61"/>
      <c r="C33" s="95" t="s">
        <v>240</v>
      </c>
      <c r="D33" s="61">
        <v>834</v>
      </c>
      <c r="E33" s="63" t="s">
        <v>114</v>
      </c>
      <c r="F33" s="64">
        <v>8110080210</v>
      </c>
      <c r="G33" s="65">
        <v>853</v>
      </c>
      <c r="H33" s="143"/>
      <c r="I33" s="106">
        <v>2534</v>
      </c>
      <c r="J33" s="124">
        <v>2534</v>
      </c>
      <c r="K33" s="124">
        <f t="shared" si="0"/>
        <v>100</v>
      </c>
    </row>
    <row r="34" spans="1:11" ht="13.5" customHeight="1">
      <c r="A34" s="51">
        <v>23</v>
      </c>
      <c r="B34" s="51">
        <v>804</v>
      </c>
      <c r="C34" s="37" t="s">
        <v>54</v>
      </c>
      <c r="D34" s="51">
        <v>834</v>
      </c>
      <c r="E34" s="56" t="s">
        <v>115</v>
      </c>
      <c r="F34" s="60">
        <v>8110080210</v>
      </c>
      <c r="G34" s="49"/>
      <c r="H34" s="141">
        <v>1000</v>
      </c>
      <c r="I34" s="106">
        <v>1000</v>
      </c>
      <c r="J34" s="124"/>
      <c r="K34" s="124">
        <f t="shared" si="0"/>
        <v>0</v>
      </c>
    </row>
    <row r="35" spans="1:11" ht="14.25" customHeight="1">
      <c r="A35" s="51">
        <v>24</v>
      </c>
      <c r="B35" s="51">
        <v>804</v>
      </c>
      <c r="C35" s="37" t="s">
        <v>185</v>
      </c>
      <c r="D35" s="51">
        <v>834</v>
      </c>
      <c r="E35" s="56" t="s">
        <v>115</v>
      </c>
      <c r="F35" s="60">
        <v>8100000000</v>
      </c>
      <c r="G35" s="49"/>
      <c r="H35" s="141">
        <v>1000</v>
      </c>
      <c r="I35" s="106">
        <v>1000</v>
      </c>
      <c r="J35" s="124"/>
      <c r="K35" s="124">
        <f t="shared" si="0"/>
        <v>0</v>
      </c>
    </row>
    <row r="36" spans="1:11" ht="14.25" customHeight="1">
      <c r="A36" s="51">
        <v>25</v>
      </c>
      <c r="B36" s="51">
        <v>804</v>
      </c>
      <c r="C36" s="37" t="s">
        <v>206</v>
      </c>
      <c r="D36" s="51">
        <v>834</v>
      </c>
      <c r="E36" s="56" t="s">
        <v>115</v>
      </c>
      <c r="F36" s="60">
        <v>8110000000</v>
      </c>
      <c r="G36" s="49"/>
      <c r="H36" s="141">
        <v>1000</v>
      </c>
      <c r="I36" s="106">
        <v>1000</v>
      </c>
      <c r="J36" s="124"/>
      <c r="K36" s="124">
        <f t="shared" si="0"/>
        <v>0</v>
      </c>
    </row>
    <row r="37" spans="1:11" ht="39" customHeight="1">
      <c r="A37" s="51">
        <v>26</v>
      </c>
      <c r="B37" s="51">
        <v>804</v>
      </c>
      <c r="C37" s="37" t="s">
        <v>207</v>
      </c>
      <c r="D37" s="51">
        <v>834</v>
      </c>
      <c r="E37" s="56" t="s">
        <v>115</v>
      </c>
      <c r="F37" s="60">
        <v>8110080050</v>
      </c>
      <c r="G37" s="56"/>
      <c r="H37" s="141">
        <v>1000</v>
      </c>
      <c r="I37" s="106">
        <v>1000</v>
      </c>
      <c r="J37" s="124"/>
      <c r="K37" s="124">
        <f t="shared" si="0"/>
        <v>0</v>
      </c>
    </row>
    <row r="38" spans="1:11" ht="12.75" customHeight="1">
      <c r="A38" s="51">
        <v>27</v>
      </c>
      <c r="B38" s="51">
        <v>804</v>
      </c>
      <c r="C38" s="37" t="s">
        <v>190</v>
      </c>
      <c r="D38" s="51">
        <v>834</v>
      </c>
      <c r="E38" s="56" t="s">
        <v>115</v>
      </c>
      <c r="F38" s="60">
        <v>8110080050</v>
      </c>
      <c r="G38" s="56" t="s">
        <v>189</v>
      </c>
      <c r="H38" s="141">
        <v>1000</v>
      </c>
      <c r="I38" s="106">
        <v>1000</v>
      </c>
      <c r="J38" s="124"/>
      <c r="K38" s="124">
        <f t="shared" si="0"/>
        <v>0</v>
      </c>
    </row>
    <row r="39" spans="1:11" ht="15.75" customHeight="1">
      <c r="A39" s="51">
        <v>28</v>
      </c>
      <c r="B39" s="51">
        <v>804</v>
      </c>
      <c r="C39" s="37" t="s">
        <v>192</v>
      </c>
      <c r="D39" s="51">
        <v>834</v>
      </c>
      <c r="E39" s="56" t="s">
        <v>115</v>
      </c>
      <c r="F39" s="60">
        <v>8110080050</v>
      </c>
      <c r="G39" s="56" t="s">
        <v>191</v>
      </c>
      <c r="H39" s="141">
        <v>1000</v>
      </c>
      <c r="I39" s="106">
        <v>1000</v>
      </c>
      <c r="J39" s="124"/>
      <c r="K39" s="124">
        <f t="shared" si="0"/>
        <v>0</v>
      </c>
    </row>
    <row r="40" spans="1:11" ht="15.75" customHeight="1">
      <c r="A40" s="51">
        <v>29</v>
      </c>
      <c r="B40" s="51">
        <v>804</v>
      </c>
      <c r="C40" s="67" t="s">
        <v>79</v>
      </c>
      <c r="D40" s="51">
        <v>834</v>
      </c>
      <c r="E40" s="56" t="s">
        <v>116</v>
      </c>
      <c r="F40" s="60"/>
      <c r="G40" s="49"/>
      <c r="H40" s="141">
        <f>H45</f>
        <v>872</v>
      </c>
      <c r="I40" s="144">
        <f>I41+I45</f>
        <v>172378</v>
      </c>
      <c r="J40" s="124">
        <f>J41</f>
        <v>172378</v>
      </c>
      <c r="K40" s="124">
        <f t="shared" si="0"/>
        <v>100</v>
      </c>
    </row>
    <row r="41" spans="1:11" ht="35.25" customHeight="1">
      <c r="A41" s="163"/>
      <c r="B41" s="163"/>
      <c r="C41" s="165" t="s">
        <v>208</v>
      </c>
      <c r="D41" s="163">
        <v>834</v>
      </c>
      <c r="E41" s="166" t="s">
        <v>116</v>
      </c>
      <c r="F41" s="164">
        <v>100000000</v>
      </c>
      <c r="G41" s="162"/>
      <c r="H41" s="141">
        <v>169927</v>
      </c>
      <c r="I41" s="106">
        <f>I42</f>
        <v>172378</v>
      </c>
      <c r="J41" s="124">
        <f>J42</f>
        <v>172378</v>
      </c>
      <c r="K41" s="124">
        <v>100</v>
      </c>
    </row>
    <row r="42" spans="1:11" ht="17.25" customHeight="1">
      <c r="A42" s="163"/>
      <c r="B42" s="163"/>
      <c r="C42" s="165" t="s">
        <v>209</v>
      </c>
      <c r="D42" s="163">
        <v>834</v>
      </c>
      <c r="E42" s="166" t="s">
        <v>116</v>
      </c>
      <c r="F42" s="164">
        <v>110000000</v>
      </c>
      <c r="G42" s="162"/>
      <c r="H42" s="141">
        <v>169927</v>
      </c>
      <c r="I42" s="106">
        <f>I43</f>
        <v>172378</v>
      </c>
      <c r="J42" s="124">
        <f>J43</f>
        <v>172378</v>
      </c>
      <c r="K42" s="124">
        <v>100</v>
      </c>
    </row>
    <row r="43" spans="1:11" ht="48">
      <c r="A43" s="163"/>
      <c r="B43" s="163"/>
      <c r="C43" s="165" t="s">
        <v>211</v>
      </c>
      <c r="D43" s="163">
        <v>834</v>
      </c>
      <c r="E43" s="166" t="s">
        <v>116</v>
      </c>
      <c r="F43" s="164">
        <v>110083090</v>
      </c>
      <c r="G43" s="162">
        <v>100</v>
      </c>
      <c r="H43" s="141">
        <v>169927</v>
      </c>
      <c r="I43" s="106">
        <f>I44</f>
        <v>172378</v>
      </c>
      <c r="J43" s="124">
        <f>J44</f>
        <v>172378</v>
      </c>
      <c r="K43" s="124">
        <v>100</v>
      </c>
    </row>
    <row r="44" spans="1:11" ht="42" customHeight="1">
      <c r="A44" s="163"/>
      <c r="B44" s="163"/>
      <c r="C44" s="165" t="s">
        <v>183</v>
      </c>
      <c r="D44" s="163">
        <v>834</v>
      </c>
      <c r="E44" s="166" t="s">
        <v>116</v>
      </c>
      <c r="F44" s="164">
        <v>110083090</v>
      </c>
      <c r="G44" s="162">
        <v>120</v>
      </c>
      <c r="H44" s="141">
        <v>169927</v>
      </c>
      <c r="I44" s="106">
        <v>172378</v>
      </c>
      <c r="J44" s="124">
        <v>172378</v>
      </c>
      <c r="K44" s="124">
        <v>100</v>
      </c>
    </row>
    <row r="45" spans="1:11" ht="18" customHeight="1">
      <c r="A45" s="51">
        <v>30</v>
      </c>
      <c r="B45" s="51"/>
      <c r="C45" s="37" t="s">
        <v>185</v>
      </c>
      <c r="D45" s="51">
        <v>834</v>
      </c>
      <c r="E45" s="56" t="s">
        <v>116</v>
      </c>
      <c r="F45" s="60">
        <v>8100000000</v>
      </c>
      <c r="G45" s="49"/>
      <c r="H45" s="141">
        <f>H46</f>
        <v>872</v>
      </c>
      <c r="I45" s="106">
        <v>0</v>
      </c>
      <c r="J45" s="124"/>
      <c r="K45" s="124">
        <v>0</v>
      </c>
    </row>
    <row r="46" spans="1:11" ht="14.25" customHeight="1">
      <c r="A46" s="51">
        <v>31</v>
      </c>
      <c r="B46" s="51"/>
      <c r="C46" s="37" t="s">
        <v>206</v>
      </c>
      <c r="D46" s="51">
        <v>834</v>
      </c>
      <c r="E46" s="56" t="s">
        <v>116</v>
      </c>
      <c r="F46" s="60">
        <v>8110000000</v>
      </c>
      <c r="G46" s="49"/>
      <c r="H46" s="141">
        <f>H54</f>
        <v>872</v>
      </c>
      <c r="I46" s="106">
        <v>0</v>
      </c>
      <c r="J46" s="124"/>
      <c r="K46" s="124">
        <v>0</v>
      </c>
    </row>
    <row r="47" spans="1:11" ht="48.75" customHeight="1" hidden="1">
      <c r="A47" s="51">
        <v>28</v>
      </c>
      <c r="B47" s="51"/>
      <c r="C47" s="37" t="s">
        <v>210</v>
      </c>
      <c r="D47" s="51">
        <v>804</v>
      </c>
      <c r="E47" s="56" t="s">
        <v>116</v>
      </c>
      <c r="F47" s="60">
        <v>110081060</v>
      </c>
      <c r="G47" s="49"/>
      <c r="H47" s="141">
        <v>902</v>
      </c>
      <c r="I47" s="106">
        <f>I48</f>
        <v>2604</v>
      </c>
      <c r="J47" s="124"/>
      <c r="K47" s="124">
        <f t="shared" si="0"/>
        <v>0</v>
      </c>
    </row>
    <row r="48" spans="1:11" ht="43.5" customHeight="1" hidden="1">
      <c r="A48" s="51">
        <v>29</v>
      </c>
      <c r="B48" s="51"/>
      <c r="C48" s="37" t="s">
        <v>183</v>
      </c>
      <c r="D48" s="51">
        <v>804</v>
      </c>
      <c r="E48" s="56" t="s">
        <v>116</v>
      </c>
      <c r="F48" s="60">
        <v>110081060</v>
      </c>
      <c r="G48" s="49">
        <v>100</v>
      </c>
      <c r="H48" s="141">
        <v>902</v>
      </c>
      <c r="I48" s="106">
        <f>I49</f>
        <v>2604</v>
      </c>
      <c r="J48" s="124"/>
      <c r="K48" s="124">
        <f t="shared" si="0"/>
        <v>0</v>
      </c>
    </row>
    <row r="49" spans="1:11" ht="18" customHeight="1" hidden="1">
      <c r="A49" s="51">
        <v>30</v>
      </c>
      <c r="B49" s="51"/>
      <c r="C49" s="37" t="s">
        <v>184</v>
      </c>
      <c r="D49" s="51">
        <v>804</v>
      </c>
      <c r="E49" s="56" t="s">
        <v>116</v>
      </c>
      <c r="F49" s="60">
        <v>110081060</v>
      </c>
      <c r="G49" s="49">
        <v>120</v>
      </c>
      <c r="H49" s="141">
        <v>902</v>
      </c>
      <c r="I49" s="106">
        <v>2604</v>
      </c>
      <c r="J49" s="124"/>
      <c r="K49" s="124">
        <f t="shared" si="0"/>
        <v>0</v>
      </c>
    </row>
    <row r="50" spans="1:11" ht="58.5" customHeight="1" hidden="1">
      <c r="A50" s="51">
        <v>31</v>
      </c>
      <c r="B50" s="51"/>
      <c r="C50" s="37" t="s">
        <v>211</v>
      </c>
      <c r="D50" s="51">
        <v>804</v>
      </c>
      <c r="E50" s="56" t="s">
        <v>116</v>
      </c>
      <c r="F50" s="60">
        <v>110083090</v>
      </c>
      <c r="G50" s="49"/>
      <c r="H50" s="141">
        <v>902</v>
      </c>
      <c r="I50" s="106">
        <f>I51</f>
        <v>434401</v>
      </c>
      <c r="J50" s="124"/>
      <c r="K50" s="124">
        <f t="shared" si="0"/>
        <v>0</v>
      </c>
    </row>
    <row r="51" spans="1:11" ht="38.25" customHeight="1" hidden="1">
      <c r="A51" s="51">
        <v>32</v>
      </c>
      <c r="B51" s="51"/>
      <c r="C51" s="37" t="s">
        <v>183</v>
      </c>
      <c r="D51" s="51">
        <v>804</v>
      </c>
      <c r="E51" s="56" t="s">
        <v>116</v>
      </c>
      <c r="F51" s="60">
        <v>110083090</v>
      </c>
      <c r="G51" s="49">
        <v>100</v>
      </c>
      <c r="H51" s="141">
        <v>902</v>
      </c>
      <c r="I51" s="106">
        <f>I52</f>
        <v>434401</v>
      </c>
      <c r="J51" s="124"/>
      <c r="K51" s="124">
        <f t="shared" si="0"/>
        <v>0</v>
      </c>
    </row>
    <row r="52" spans="1:11" ht="15" customHeight="1" hidden="1">
      <c r="A52" s="51">
        <v>33</v>
      </c>
      <c r="B52" s="51"/>
      <c r="C52" s="37" t="s">
        <v>184</v>
      </c>
      <c r="D52" s="51">
        <v>804</v>
      </c>
      <c r="E52" s="56" t="s">
        <v>116</v>
      </c>
      <c r="F52" s="60">
        <v>110083090</v>
      </c>
      <c r="G52" s="49">
        <v>120</v>
      </c>
      <c r="H52" s="141">
        <v>902</v>
      </c>
      <c r="I52" s="106">
        <v>434401</v>
      </c>
      <c r="J52" s="124"/>
      <c r="K52" s="124">
        <f t="shared" si="0"/>
        <v>0</v>
      </c>
    </row>
    <row r="53" spans="1:11" ht="0.75" customHeight="1" hidden="1">
      <c r="A53" s="200">
        <v>32</v>
      </c>
      <c r="B53" s="200">
        <v>804</v>
      </c>
      <c r="C53" s="206" t="s">
        <v>288</v>
      </c>
      <c r="D53" s="200">
        <v>834</v>
      </c>
      <c r="E53" s="205" t="s">
        <v>116</v>
      </c>
      <c r="F53" s="203">
        <v>8110075140</v>
      </c>
      <c r="G53" s="208"/>
      <c r="H53" s="141">
        <v>902</v>
      </c>
      <c r="I53" s="201">
        <v>0</v>
      </c>
      <c r="J53" s="124"/>
      <c r="K53" s="124" t="e">
        <f t="shared" si="0"/>
        <v>#DIV/0!</v>
      </c>
    </row>
    <row r="54" spans="1:11" ht="51.75" customHeight="1">
      <c r="A54" s="200"/>
      <c r="B54" s="200"/>
      <c r="C54" s="207"/>
      <c r="D54" s="200"/>
      <c r="E54" s="205"/>
      <c r="F54" s="203"/>
      <c r="G54" s="208"/>
      <c r="H54" s="141">
        <f>H55</f>
        <v>872</v>
      </c>
      <c r="I54" s="201"/>
      <c r="J54" s="124"/>
      <c r="K54" s="124">
        <v>0</v>
      </c>
    </row>
    <row r="55" spans="1:11" ht="15.75" customHeight="1">
      <c r="A55" s="66" t="s">
        <v>249</v>
      </c>
      <c r="B55" s="66" t="s">
        <v>143</v>
      </c>
      <c r="C55" s="101" t="s">
        <v>187</v>
      </c>
      <c r="D55" s="66" t="s">
        <v>200</v>
      </c>
      <c r="E55" s="56" t="s">
        <v>116</v>
      </c>
      <c r="F55" s="60">
        <v>8110075140</v>
      </c>
      <c r="G55" s="56" t="s">
        <v>194</v>
      </c>
      <c r="H55" s="141">
        <f>H56</f>
        <v>872</v>
      </c>
      <c r="I55" s="106">
        <v>0</v>
      </c>
      <c r="J55" s="124"/>
      <c r="K55" s="124">
        <v>0</v>
      </c>
    </row>
    <row r="56" spans="1:11" ht="26.25" customHeight="1">
      <c r="A56" s="66" t="s">
        <v>250</v>
      </c>
      <c r="B56" s="66" t="s">
        <v>143</v>
      </c>
      <c r="C56" s="101" t="s">
        <v>188</v>
      </c>
      <c r="D56" s="66" t="s">
        <v>200</v>
      </c>
      <c r="E56" s="56" t="s">
        <v>116</v>
      </c>
      <c r="F56" s="60">
        <v>8110075140</v>
      </c>
      <c r="G56" s="56" t="s">
        <v>173</v>
      </c>
      <c r="H56" s="141">
        <v>872</v>
      </c>
      <c r="I56" s="106">
        <v>0</v>
      </c>
      <c r="J56" s="124"/>
      <c r="K56" s="124">
        <v>0</v>
      </c>
    </row>
    <row r="57" spans="1:11" ht="15" customHeight="1">
      <c r="A57" s="51">
        <v>35</v>
      </c>
      <c r="B57" s="51">
        <v>804</v>
      </c>
      <c r="C57" s="49" t="s">
        <v>55</v>
      </c>
      <c r="D57" s="52">
        <v>834</v>
      </c>
      <c r="E57" s="96" t="s">
        <v>117</v>
      </c>
      <c r="F57" s="97"/>
      <c r="G57" s="87"/>
      <c r="H57" s="145">
        <f>H58</f>
        <v>36404</v>
      </c>
      <c r="I57" s="146">
        <f>I58</f>
        <v>39457.36</v>
      </c>
      <c r="J57" s="124">
        <f>J58</f>
        <v>37902.58</v>
      </c>
      <c r="K57" s="124">
        <f t="shared" si="0"/>
        <v>96.05959445842296</v>
      </c>
    </row>
    <row r="58" spans="1:11" ht="12" customHeight="1">
      <c r="A58" s="51">
        <v>36</v>
      </c>
      <c r="B58" s="51">
        <v>804</v>
      </c>
      <c r="C58" s="37" t="s">
        <v>56</v>
      </c>
      <c r="D58" s="51">
        <v>834</v>
      </c>
      <c r="E58" s="56" t="s">
        <v>118</v>
      </c>
      <c r="F58" s="68"/>
      <c r="G58" s="49"/>
      <c r="H58" s="139">
        <f>H63</f>
        <v>36404</v>
      </c>
      <c r="I58" s="106">
        <f>I63</f>
        <v>39457.36</v>
      </c>
      <c r="J58" s="124">
        <f>J63</f>
        <v>37902.58</v>
      </c>
      <c r="K58" s="124">
        <f t="shared" si="0"/>
        <v>96.05959445842296</v>
      </c>
    </row>
    <row r="59" spans="1:11" ht="104.25" customHeight="1" hidden="1">
      <c r="A59" s="51">
        <v>31</v>
      </c>
      <c r="B59" s="51">
        <v>804</v>
      </c>
      <c r="C59" s="37" t="s">
        <v>193</v>
      </c>
      <c r="D59" s="51">
        <v>804</v>
      </c>
      <c r="E59" s="56" t="s">
        <v>61</v>
      </c>
      <c r="F59" s="68"/>
      <c r="G59" s="49"/>
      <c r="H59" s="139">
        <v>34868</v>
      </c>
      <c r="I59" s="106">
        <f>I60</f>
        <v>55406</v>
      </c>
      <c r="J59" s="124">
        <v>31476</v>
      </c>
      <c r="K59" s="124">
        <f t="shared" si="0"/>
        <v>56.809731798000215</v>
      </c>
    </row>
    <row r="60" spans="1:11" ht="90" customHeight="1" hidden="1">
      <c r="A60" s="51">
        <v>32</v>
      </c>
      <c r="B60" s="51">
        <v>804</v>
      </c>
      <c r="C60" s="37" t="s">
        <v>195</v>
      </c>
      <c r="D60" s="51">
        <v>804</v>
      </c>
      <c r="E60" s="56" t="s">
        <v>61</v>
      </c>
      <c r="F60" s="68"/>
      <c r="G60" s="49"/>
      <c r="H60" s="139">
        <v>34868</v>
      </c>
      <c r="I60" s="106">
        <f>I61</f>
        <v>55406</v>
      </c>
      <c r="J60" s="124">
        <v>31476</v>
      </c>
      <c r="K60" s="124">
        <f t="shared" si="0"/>
        <v>56.809731798000215</v>
      </c>
    </row>
    <row r="61" spans="1:11" ht="12.75" customHeight="1" hidden="1">
      <c r="A61" s="51">
        <v>33</v>
      </c>
      <c r="B61" s="51">
        <v>804</v>
      </c>
      <c r="C61" s="37" t="s">
        <v>183</v>
      </c>
      <c r="D61" s="51">
        <v>804</v>
      </c>
      <c r="E61" s="56" t="s">
        <v>61</v>
      </c>
      <c r="F61" s="68"/>
      <c r="G61" s="49">
        <v>100</v>
      </c>
      <c r="H61" s="139">
        <v>34868</v>
      </c>
      <c r="I61" s="106">
        <v>55406</v>
      </c>
      <c r="J61" s="124">
        <v>31476</v>
      </c>
      <c r="K61" s="124">
        <f t="shared" si="0"/>
        <v>56.809731798000215</v>
      </c>
    </row>
    <row r="62" spans="1:11" ht="10.5" customHeight="1" hidden="1">
      <c r="A62" s="51"/>
      <c r="B62" s="51">
        <v>804</v>
      </c>
      <c r="C62" s="37" t="s">
        <v>184</v>
      </c>
      <c r="D62" s="51">
        <v>804</v>
      </c>
      <c r="E62" s="56" t="s">
        <v>61</v>
      </c>
      <c r="F62" s="68"/>
      <c r="G62" s="49">
        <v>120</v>
      </c>
      <c r="H62" s="139">
        <v>34868</v>
      </c>
      <c r="I62" s="106">
        <v>40382</v>
      </c>
      <c r="J62" s="124">
        <v>31476</v>
      </c>
      <c r="K62" s="124">
        <f t="shared" si="0"/>
        <v>77.94561933534743</v>
      </c>
    </row>
    <row r="63" spans="1:11" ht="12" customHeight="1">
      <c r="A63" s="51">
        <v>37</v>
      </c>
      <c r="B63" s="51">
        <v>804</v>
      </c>
      <c r="C63" s="37" t="s">
        <v>185</v>
      </c>
      <c r="D63" s="51">
        <v>834</v>
      </c>
      <c r="E63" s="56" t="s">
        <v>118</v>
      </c>
      <c r="F63" s="60">
        <v>8100000000</v>
      </c>
      <c r="G63" s="49"/>
      <c r="H63" s="139">
        <f>H64</f>
        <v>36404</v>
      </c>
      <c r="I63" s="106">
        <f>I64</f>
        <v>39457.36</v>
      </c>
      <c r="J63" s="124">
        <f>J64</f>
        <v>37902.58</v>
      </c>
      <c r="K63" s="124">
        <f t="shared" si="0"/>
        <v>96.05959445842296</v>
      </c>
    </row>
    <row r="64" spans="1:11" ht="15" customHeight="1">
      <c r="A64" s="51">
        <v>38</v>
      </c>
      <c r="B64" s="51">
        <v>804</v>
      </c>
      <c r="C64" s="37" t="s">
        <v>206</v>
      </c>
      <c r="D64" s="51">
        <v>834</v>
      </c>
      <c r="E64" s="56" t="s">
        <v>118</v>
      </c>
      <c r="F64" s="60">
        <v>8110000000</v>
      </c>
      <c r="G64" s="49"/>
      <c r="H64" s="139">
        <f>H65</f>
        <v>36404</v>
      </c>
      <c r="I64" s="106">
        <f>I65</f>
        <v>39457.36</v>
      </c>
      <c r="J64" s="124">
        <v>37902.58</v>
      </c>
      <c r="K64" s="124">
        <f t="shared" si="0"/>
        <v>96.05959445842296</v>
      </c>
    </row>
    <row r="65" spans="1:11" ht="42" customHeight="1">
      <c r="A65" s="51">
        <v>39</v>
      </c>
      <c r="B65" s="51">
        <v>804</v>
      </c>
      <c r="C65" s="37" t="s">
        <v>212</v>
      </c>
      <c r="D65" s="51">
        <v>834</v>
      </c>
      <c r="E65" s="56" t="s">
        <v>118</v>
      </c>
      <c r="F65" s="60">
        <v>8110051180</v>
      </c>
      <c r="G65" s="49"/>
      <c r="H65" s="139">
        <f>H66</f>
        <v>36404</v>
      </c>
      <c r="I65" s="106">
        <v>39457.36</v>
      </c>
      <c r="J65" s="124">
        <f>J66</f>
        <v>22797.03</v>
      </c>
      <c r="K65" s="124">
        <f t="shared" si="0"/>
        <v>57.776369224905054</v>
      </c>
    </row>
    <row r="66" spans="1:11" ht="37.5" customHeight="1">
      <c r="A66" s="51">
        <v>40</v>
      </c>
      <c r="B66" s="51">
        <v>804</v>
      </c>
      <c r="C66" s="37" t="s">
        <v>9</v>
      </c>
      <c r="D66" s="51">
        <v>834</v>
      </c>
      <c r="E66" s="56" t="s">
        <v>118</v>
      </c>
      <c r="F66" s="60">
        <v>8110051180</v>
      </c>
      <c r="G66" s="49">
        <v>100</v>
      </c>
      <c r="H66" s="139">
        <f>H67</f>
        <v>36404</v>
      </c>
      <c r="I66" s="106">
        <f>I67</f>
        <v>24351.81</v>
      </c>
      <c r="J66" s="124">
        <f>J67</f>
        <v>22797.03</v>
      </c>
      <c r="K66" s="124">
        <f t="shared" si="0"/>
        <v>93.61534111838093</v>
      </c>
    </row>
    <row r="67" spans="1:11" ht="14.25" customHeight="1">
      <c r="A67" s="51">
        <v>41</v>
      </c>
      <c r="B67" s="51">
        <v>804</v>
      </c>
      <c r="C67" s="37" t="s">
        <v>41</v>
      </c>
      <c r="D67" s="51">
        <v>834</v>
      </c>
      <c r="E67" s="56" t="s">
        <v>118</v>
      </c>
      <c r="F67" s="60">
        <v>8110051180</v>
      </c>
      <c r="G67" s="49">
        <v>120</v>
      </c>
      <c r="H67" s="139">
        <f>H70</f>
        <v>36404</v>
      </c>
      <c r="I67" s="106">
        <v>24351.81</v>
      </c>
      <c r="J67" s="124">
        <v>22797.03</v>
      </c>
      <c r="K67" s="124">
        <f t="shared" si="0"/>
        <v>93.61534111838093</v>
      </c>
    </row>
    <row r="68" spans="1:11" ht="15" customHeight="1" hidden="1">
      <c r="A68" s="51">
        <v>46</v>
      </c>
      <c r="B68" s="51">
        <v>804</v>
      </c>
      <c r="C68" s="37" t="s">
        <v>187</v>
      </c>
      <c r="D68" s="51">
        <v>804</v>
      </c>
      <c r="E68" s="56" t="s">
        <v>118</v>
      </c>
      <c r="F68" s="60">
        <v>8110051180</v>
      </c>
      <c r="G68" s="49">
        <v>200</v>
      </c>
      <c r="H68" s="139">
        <v>34868</v>
      </c>
      <c r="I68" s="106">
        <f>+I69</f>
        <v>18731.84</v>
      </c>
      <c r="J68" s="124"/>
      <c r="K68" s="124">
        <f t="shared" si="0"/>
        <v>0</v>
      </c>
    </row>
    <row r="69" spans="1:11" ht="23.25" customHeight="1" hidden="1">
      <c r="A69" s="51">
        <v>47</v>
      </c>
      <c r="B69" s="51">
        <v>804</v>
      </c>
      <c r="C69" s="37" t="s">
        <v>188</v>
      </c>
      <c r="D69" s="51">
        <v>804</v>
      </c>
      <c r="E69" s="56" t="s">
        <v>118</v>
      </c>
      <c r="F69" s="60">
        <v>8110051180</v>
      </c>
      <c r="G69" s="49">
        <v>240</v>
      </c>
      <c r="H69" s="139">
        <v>34868</v>
      </c>
      <c r="I69" s="106">
        <v>18731.84</v>
      </c>
      <c r="J69" s="124"/>
      <c r="K69" s="124">
        <f t="shared" si="0"/>
        <v>0</v>
      </c>
    </row>
    <row r="70" spans="1:11" ht="15.75" customHeight="1">
      <c r="A70" s="100">
        <v>42</v>
      </c>
      <c r="B70" s="100"/>
      <c r="C70" s="101" t="s">
        <v>187</v>
      </c>
      <c r="D70" s="100">
        <v>834</v>
      </c>
      <c r="E70" s="105" t="s">
        <v>118</v>
      </c>
      <c r="F70" s="103">
        <v>8110051180</v>
      </c>
      <c r="G70" s="104">
        <v>200</v>
      </c>
      <c r="H70" s="139">
        <v>36404</v>
      </c>
      <c r="I70" s="106">
        <v>15105.55</v>
      </c>
      <c r="J70" s="124">
        <v>15105.55</v>
      </c>
      <c r="K70" s="124">
        <f t="shared" si="0"/>
        <v>100</v>
      </c>
    </row>
    <row r="71" spans="1:11" ht="23.25" customHeight="1">
      <c r="A71" s="100">
        <v>43</v>
      </c>
      <c r="B71" s="100"/>
      <c r="C71" s="101" t="s">
        <v>188</v>
      </c>
      <c r="D71" s="100">
        <v>834</v>
      </c>
      <c r="E71" s="105" t="s">
        <v>118</v>
      </c>
      <c r="F71" s="103">
        <v>8110051180</v>
      </c>
      <c r="G71" s="104">
        <v>240</v>
      </c>
      <c r="H71" s="141"/>
      <c r="I71" s="106">
        <v>15105.55</v>
      </c>
      <c r="J71" s="124">
        <v>15105.55</v>
      </c>
      <c r="K71" s="124">
        <f t="shared" si="0"/>
        <v>100</v>
      </c>
    </row>
    <row r="72" spans="1:11" ht="23.25" customHeight="1">
      <c r="A72" s="93">
        <v>44</v>
      </c>
      <c r="B72" s="93"/>
      <c r="C72" s="69" t="s">
        <v>243</v>
      </c>
      <c r="D72" s="52">
        <v>834</v>
      </c>
      <c r="E72" s="96" t="s">
        <v>241</v>
      </c>
      <c r="F72" s="98"/>
      <c r="G72" s="89"/>
      <c r="H72" s="137"/>
      <c r="I72" s="146">
        <v>6631</v>
      </c>
      <c r="J72" s="124">
        <v>6631</v>
      </c>
      <c r="K72" s="124">
        <f t="shared" si="0"/>
        <v>100</v>
      </c>
    </row>
    <row r="73" spans="1:11" ht="17.25" customHeight="1">
      <c r="A73" s="93">
        <v>45</v>
      </c>
      <c r="B73" s="93"/>
      <c r="C73" s="94" t="s">
        <v>237</v>
      </c>
      <c r="D73" s="93">
        <v>834</v>
      </c>
      <c r="E73" s="92" t="s">
        <v>238</v>
      </c>
      <c r="F73" s="90"/>
      <c r="G73" s="91"/>
      <c r="H73" s="141"/>
      <c r="I73" s="106">
        <v>6631</v>
      </c>
      <c r="J73" s="124">
        <v>6631</v>
      </c>
      <c r="K73" s="124">
        <f t="shared" si="0"/>
        <v>100</v>
      </c>
    </row>
    <row r="74" spans="1:11" ht="12">
      <c r="A74" s="93">
        <v>46</v>
      </c>
      <c r="B74" s="93"/>
      <c r="C74" s="94" t="s">
        <v>244</v>
      </c>
      <c r="D74" s="93">
        <v>834</v>
      </c>
      <c r="E74" s="92" t="s">
        <v>238</v>
      </c>
      <c r="F74" s="90">
        <v>100000000</v>
      </c>
      <c r="G74" s="91"/>
      <c r="H74" s="141"/>
      <c r="I74" s="106">
        <v>6631</v>
      </c>
      <c r="J74" s="124">
        <v>6631</v>
      </c>
      <c r="K74" s="124">
        <f t="shared" si="0"/>
        <v>100</v>
      </c>
    </row>
    <row r="75" spans="1:11" ht="23.25" customHeight="1">
      <c r="A75" s="93">
        <v>47</v>
      </c>
      <c r="B75" s="93"/>
      <c r="C75" s="94" t="s">
        <v>245</v>
      </c>
      <c r="D75" s="93">
        <v>834</v>
      </c>
      <c r="E75" s="92" t="s">
        <v>238</v>
      </c>
      <c r="F75" s="90">
        <v>130000000</v>
      </c>
      <c r="G75" s="91"/>
      <c r="H75" s="141"/>
      <c r="I75" s="106">
        <v>6631</v>
      </c>
      <c r="J75" s="124">
        <v>6631</v>
      </c>
      <c r="K75" s="124">
        <f t="shared" si="0"/>
        <v>100</v>
      </c>
    </row>
    <row r="76" spans="1:11" ht="65.25" customHeight="1">
      <c r="A76" s="93">
        <v>48</v>
      </c>
      <c r="B76" s="93"/>
      <c r="C76" s="94" t="s">
        <v>246</v>
      </c>
      <c r="D76" s="93">
        <v>834</v>
      </c>
      <c r="E76" s="92" t="s">
        <v>238</v>
      </c>
      <c r="F76" s="90">
        <v>130074120</v>
      </c>
      <c r="G76" s="91"/>
      <c r="H76" s="141"/>
      <c r="I76" s="106">
        <v>6315</v>
      </c>
      <c r="J76" s="124">
        <v>6315</v>
      </c>
      <c r="K76" s="124">
        <f t="shared" si="0"/>
        <v>100</v>
      </c>
    </row>
    <row r="77" spans="1:11" ht="23.25" customHeight="1">
      <c r="A77" s="93">
        <v>49</v>
      </c>
      <c r="B77" s="93"/>
      <c r="C77" s="94" t="s">
        <v>247</v>
      </c>
      <c r="D77" s="93">
        <v>834</v>
      </c>
      <c r="E77" s="92" t="s">
        <v>238</v>
      </c>
      <c r="F77" s="90">
        <v>130074120</v>
      </c>
      <c r="G77" s="91">
        <v>200</v>
      </c>
      <c r="H77" s="141"/>
      <c r="I77" s="106">
        <v>6315</v>
      </c>
      <c r="J77" s="124">
        <v>6315</v>
      </c>
      <c r="K77" s="124">
        <f t="shared" si="0"/>
        <v>100</v>
      </c>
    </row>
    <row r="78" spans="1:11" ht="23.25" customHeight="1">
      <c r="A78" s="93">
        <v>50</v>
      </c>
      <c r="B78" s="93"/>
      <c r="C78" s="94" t="s">
        <v>188</v>
      </c>
      <c r="D78" s="93">
        <v>834</v>
      </c>
      <c r="E78" s="92" t="s">
        <v>238</v>
      </c>
      <c r="F78" s="90">
        <v>130074120</v>
      </c>
      <c r="G78" s="91">
        <v>240</v>
      </c>
      <c r="H78" s="141"/>
      <c r="I78" s="106">
        <v>6315</v>
      </c>
      <c r="J78" s="124">
        <v>6315</v>
      </c>
      <c r="K78" s="124">
        <f t="shared" si="0"/>
        <v>100</v>
      </c>
    </row>
    <row r="79" spans="1:11" ht="54.75" customHeight="1">
      <c r="A79" s="93">
        <v>51</v>
      </c>
      <c r="B79" s="93"/>
      <c r="C79" s="94" t="s">
        <v>248</v>
      </c>
      <c r="D79" s="93">
        <v>834</v>
      </c>
      <c r="E79" s="92" t="s">
        <v>238</v>
      </c>
      <c r="F79" s="90" t="s">
        <v>242</v>
      </c>
      <c r="G79" s="91"/>
      <c r="H79" s="141"/>
      <c r="I79" s="106">
        <v>6315</v>
      </c>
      <c r="J79" s="124">
        <v>6315</v>
      </c>
      <c r="K79" s="124">
        <f aca="true" t="shared" si="3" ref="K79:K133">J79/I79*100</f>
        <v>100</v>
      </c>
    </row>
    <row r="80" spans="1:11" ht="23.25" customHeight="1">
      <c r="A80" s="93">
        <v>52</v>
      </c>
      <c r="B80" s="93"/>
      <c r="C80" s="94" t="s">
        <v>247</v>
      </c>
      <c r="D80" s="93">
        <v>834</v>
      </c>
      <c r="E80" s="92" t="s">
        <v>238</v>
      </c>
      <c r="F80" s="90" t="s">
        <v>242</v>
      </c>
      <c r="G80" s="91">
        <v>200</v>
      </c>
      <c r="H80" s="141"/>
      <c r="I80" s="106">
        <v>316</v>
      </c>
      <c r="J80" s="124">
        <v>316</v>
      </c>
      <c r="K80" s="124">
        <f t="shared" si="3"/>
        <v>100</v>
      </c>
    </row>
    <row r="81" spans="1:11" ht="23.25" customHeight="1">
      <c r="A81" s="93">
        <v>53</v>
      </c>
      <c r="B81" s="93"/>
      <c r="C81" s="94" t="s">
        <v>188</v>
      </c>
      <c r="D81" s="93">
        <v>834</v>
      </c>
      <c r="E81" s="92" t="s">
        <v>238</v>
      </c>
      <c r="F81" s="90" t="s">
        <v>242</v>
      </c>
      <c r="G81" s="91">
        <v>240</v>
      </c>
      <c r="H81" s="141"/>
      <c r="I81" s="106">
        <v>316</v>
      </c>
      <c r="J81" s="124">
        <v>316</v>
      </c>
      <c r="K81" s="124">
        <f t="shared" si="3"/>
        <v>100</v>
      </c>
    </row>
    <row r="82" spans="1:13" s="54" customFormat="1" ht="16.5" customHeight="1">
      <c r="A82" s="130">
        <v>54</v>
      </c>
      <c r="B82" s="130">
        <v>804</v>
      </c>
      <c r="C82" s="69" t="s">
        <v>127</v>
      </c>
      <c r="D82" s="133">
        <v>834</v>
      </c>
      <c r="E82" s="132" t="s">
        <v>128</v>
      </c>
      <c r="F82" s="70"/>
      <c r="G82" s="52"/>
      <c r="H82" s="146">
        <f>H83</f>
        <v>38600</v>
      </c>
      <c r="I82" s="147">
        <v>118600</v>
      </c>
      <c r="J82" s="125">
        <v>100563.2</v>
      </c>
      <c r="K82" s="124">
        <f t="shared" si="3"/>
        <v>84.79190556492411</v>
      </c>
      <c r="L82" s="71"/>
      <c r="M82" s="72"/>
    </row>
    <row r="83" spans="1:13" ht="15.75" customHeight="1">
      <c r="A83" s="51">
        <v>55</v>
      </c>
      <c r="B83" s="51">
        <v>804</v>
      </c>
      <c r="C83" s="37" t="s">
        <v>148</v>
      </c>
      <c r="D83" s="51">
        <v>834</v>
      </c>
      <c r="E83" s="56" t="s">
        <v>168</v>
      </c>
      <c r="F83" s="60"/>
      <c r="G83" s="49"/>
      <c r="H83" s="141">
        <f>H89</f>
        <v>38600</v>
      </c>
      <c r="I83" s="106">
        <v>118600</v>
      </c>
      <c r="J83" s="126">
        <v>100563.2</v>
      </c>
      <c r="K83" s="124">
        <f t="shared" si="3"/>
        <v>84.79190556492411</v>
      </c>
      <c r="L83" s="74"/>
      <c r="M83" s="75"/>
    </row>
    <row r="84" spans="1:13" ht="31.5" customHeight="1">
      <c r="A84" s="51">
        <v>56</v>
      </c>
      <c r="B84" s="51">
        <v>804</v>
      </c>
      <c r="C84" s="37" t="s">
        <v>208</v>
      </c>
      <c r="D84" s="51">
        <v>834</v>
      </c>
      <c r="E84" s="56" t="s">
        <v>168</v>
      </c>
      <c r="F84" s="60">
        <v>100000000</v>
      </c>
      <c r="G84" s="49"/>
      <c r="H84" s="141"/>
      <c r="I84" s="106">
        <v>118600</v>
      </c>
      <c r="J84" s="126">
        <v>100563.2</v>
      </c>
      <c r="K84" s="124">
        <f t="shared" si="3"/>
        <v>84.79190556492411</v>
      </c>
      <c r="L84" s="74"/>
      <c r="M84" s="75"/>
    </row>
    <row r="85" spans="1:13" ht="30" customHeight="1">
      <c r="A85" s="51">
        <v>57</v>
      </c>
      <c r="B85" s="51">
        <v>804</v>
      </c>
      <c r="C85" s="37" t="s">
        <v>213</v>
      </c>
      <c r="D85" s="51">
        <v>834</v>
      </c>
      <c r="E85" s="56" t="s">
        <v>168</v>
      </c>
      <c r="F85" s="60">
        <v>120000000</v>
      </c>
      <c r="G85" s="49"/>
      <c r="H85" s="141"/>
      <c r="I85" s="106">
        <v>118600</v>
      </c>
      <c r="J85" s="126">
        <v>100563.2</v>
      </c>
      <c r="K85" s="124">
        <f t="shared" si="3"/>
        <v>84.79190556492411</v>
      </c>
      <c r="L85" s="74"/>
      <c r="M85" s="75"/>
    </row>
    <row r="86" spans="1:13" ht="75" customHeight="1">
      <c r="A86" s="51">
        <v>58</v>
      </c>
      <c r="B86" s="51"/>
      <c r="C86" s="131" t="s">
        <v>214</v>
      </c>
      <c r="D86" s="51">
        <v>834</v>
      </c>
      <c r="E86" s="56" t="s">
        <v>168</v>
      </c>
      <c r="F86" s="60">
        <v>120075080</v>
      </c>
      <c r="G86" s="49"/>
      <c r="H86" s="141"/>
      <c r="I86" s="106">
        <f>I87</f>
        <v>55000</v>
      </c>
      <c r="J86" s="126">
        <f>J87</f>
        <v>55000</v>
      </c>
      <c r="K86" s="124">
        <f t="shared" si="3"/>
        <v>100</v>
      </c>
      <c r="L86" s="74"/>
      <c r="M86" s="75"/>
    </row>
    <row r="87" spans="1:13" ht="16.5" customHeight="1">
      <c r="A87" s="51">
        <v>59</v>
      </c>
      <c r="B87" s="51"/>
      <c r="C87" s="37" t="s">
        <v>187</v>
      </c>
      <c r="D87" s="51">
        <v>834</v>
      </c>
      <c r="E87" s="56" t="s">
        <v>168</v>
      </c>
      <c r="F87" s="60">
        <v>120075080</v>
      </c>
      <c r="G87" s="49">
        <v>200</v>
      </c>
      <c r="H87" s="141"/>
      <c r="I87" s="106">
        <f>I88</f>
        <v>55000</v>
      </c>
      <c r="J87" s="126">
        <f>J88</f>
        <v>55000</v>
      </c>
      <c r="K87" s="124">
        <f t="shared" si="3"/>
        <v>100</v>
      </c>
      <c r="L87" s="74"/>
      <c r="M87" s="75"/>
    </row>
    <row r="88" spans="1:13" ht="26.25" customHeight="1">
      <c r="A88" s="51">
        <v>60</v>
      </c>
      <c r="B88" s="51"/>
      <c r="C88" s="37" t="s">
        <v>188</v>
      </c>
      <c r="D88" s="51">
        <v>834</v>
      </c>
      <c r="E88" s="56" t="s">
        <v>168</v>
      </c>
      <c r="F88" s="60">
        <v>120075080</v>
      </c>
      <c r="G88" s="49">
        <v>240</v>
      </c>
      <c r="H88" s="141"/>
      <c r="I88" s="106">
        <v>55000</v>
      </c>
      <c r="J88" s="126">
        <v>55000</v>
      </c>
      <c r="K88" s="124">
        <f t="shared" si="3"/>
        <v>100</v>
      </c>
      <c r="L88" s="74"/>
      <c r="M88" s="75"/>
    </row>
    <row r="89" spans="1:13" ht="78" customHeight="1">
      <c r="A89" s="51">
        <v>61</v>
      </c>
      <c r="B89" s="51"/>
      <c r="C89" s="131" t="s">
        <v>214</v>
      </c>
      <c r="D89" s="51">
        <v>834</v>
      </c>
      <c r="E89" s="56" t="s">
        <v>168</v>
      </c>
      <c r="F89" s="73">
        <v>120081090</v>
      </c>
      <c r="G89" s="51"/>
      <c r="H89" s="106">
        <f>H90</f>
        <v>38600</v>
      </c>
      <c r="I89" s="106">
        <f>I90</f>
        <v>38600</v>
      </c>
      <c r="J89" s="126">
        <v>20503.2</v>
      </c>
      <c r="K89" s="124">
        <f t="shared" si="3"/>
        <v>53.11709844559586</v>
      </c>
      <c r="L89" s="74"/>
      <c r="M89" s="75"/>
    </row>
    <row r="90" spans="1:13" ht="12" customHeight="1">
      <c r="A90" s="51">
        <v>62</v>
      </c>
      <c r="B90" s="51"/>
      <c r="C90" s="37" t="s">
        <v>187</v>
      </c>
      <c r="D90" s="51">
        <v>834</v>
      </c>
      <c r="E90" s="56" t="s">
        <v>168</v>
      </c>
      <c r="F90" s="73">
        <v>120081090</v>
      </c>
      <c r="G90" s="51">
        <v>200</v>
      </c>
      <c r="H90" s="106">
        <f>H91</f>
        <v>38600</v>
      </c>
      <c r="I90" s="106">
        <f>I91</f>
        <v>38600</v>
      </c>
      <c r="J90" s="126">
        <v>20503.2</v>
      </c>
      <c r="K90" s="124">
        <f t="shared" si="3"/>
        <v>53.11709844559586</v>
      </c>
      <c r="L90" s="74"/>
      <c r="M90" s="75"/>
    </row>
    <row r="91" spans="1:13" ht="24.75" customHeight="1">
      <c r="A91" s="51">
        <v>63</v>
      </c>
      <c r="B91" s="51"/>
      <c r="C91" s="120" t="s">
        <v>188</v>
      </c>
      <c r="D91" s="51">
        <v>834</v>
      </c>
      <c r="E91" s="56" t="s">
        <v>168</v>
      </c>
      <c r="F91" s="73">
        <v>120081090</v>
      </c>
      <c r="G91" s="51">
        <v>240</v>
      </c>
      <c r="H91" s="106">
        <v>38600</v>
      </c>
      <c r="I91" s="106">
        <v>38600</v>
      </c>
      <c r="J91" s="126">
        <v>20503.2</v>
      </c>
      <c r="K91" s="124">
        <f t="shared" si="3"/>
        <v>53.11709844559586</v>
      </c>
      <c r="L91" s="74"/>
      <c r="M91" s="75"/>
    </row>
    <row r="92" spans="1:13" ht="61.5" customHeight="1" hidden="1">
      <c r="A92" s="51">
        <v>58</v>
      </c>
      <c r="B92" s="51"/>
      <c r="C92" s="37" t="s">
        <v>215</v>
      </c>
      <c r="D92" s="51">
        <v>804</v>
      </c>
      <c r="E92" s="56" t="s">
        <v>168</v>
      </c>
      <c r="F92" s="73">
        <v>120082120</v>
      </c>
      <c r="G92" s="51"/>
      <c r="H92" s="106"/>
      <c r="I92" s="106">
        <f>I93+I95</f>
        <v>127465</v>
      </c>
      <c r="J92" s="126"/>
      <c r="K92" s="124">
        <f t="shared" si="3"/>
        <v>0</v>
      </c>
      <c r="L92" s="74"/>
      <c r="M92" s="75"/>
    </row>
    <row r="93" spans="1:13" ht="12.75" customHeight="1" hidden="1">
      <c r="A93" s="51">
        <v>59</v>
      </c>
      <c r="B93" s="51"/>
      <c r="C93" s="37" t="s">
        <v>187</v>
      </c>
      <c r="D93" s="51">
        <v>804</v>
      </c>
      <c r="E93" s="56" t="s">
        <v>168</v>
      </c>
      <c r="F93" s="73">
        <v>120082120</v>
      </c>
      <c r="G93" s="51">
        <v>200</v>
      </c>
      <c r="H93" s="106"/>
      <c r="I93" s="106">
        <f>I94</f>
        <v>126465</v>
      </c>
      <c r="J93" s="126"/>
      <c r="K93" s="124">
        <f t="shared" si="3"/>
        <v>0</v>
      </c>
      <c r="L93" s="74"/>
      <c r="M93" s="75"/>
    </row>
    <row r="94" spans="1:13" ht="27" customHeight="1" hidden="1">
      <c r="A94" s="51">
        <v>60</v>
      </c>
      <c r="B94" s="51"/>
      <c r="C94" s="37" t="s">
        <v>188</v>
      </c>
      <c r="D94" s="51">
        <v>804</v>
      </c>
      <c r="E94" s="56" t="s">
        <v>168</v>
      </c>
      <c r="F94" s="73">
        <v>120082120</v>
      </c>
      <c r="G94" s="51">
        <v>240</v>
      </c>
      <c r="H94" s="106"/>
      <c r="I94" s="106">
        <v>126465</v>
      </c>
      <c r="J94" s="126"/>
      <c r="K94" s="124">
        <f t="shared" si="3"/>
        <v>0</v>
      </c>
      <c r="L94" s="74"/>
      <c r="M94" s="75"/>
    </row>
    <row r="95" spans="1:13" ht="15.75" customHeight="1" hidden="1">
      <c r="A95" s="51">
        <v>61</v>
      </c>
      <c r="B95" s="51"/>
      <c r="C95" s="37" t="s">
        <v>190</v>
      </c>
      <c r="D95" s="51">
        <v>804</v>
      </c>
      <c r="E95" s="56" t="s">
        <v>168</v>
      </c>
      <c r="F95" s="73">
        <v>120082120</v>
      </c>
      <c r="G95" s="51">
        <v>800</v>
      </c>
      <c r="H95" s="106"/>
      <c r="I95" s="106">
        <f>I96</f>
        <v>1000</v>
      </c>
      <c r="J95" s="126"/>
      <c r="K95" s="124">
        <f t="shared" si="3"/>
        <v>0</v>
      </c>
      <c r="L95" s="74"/>
      <c r="M95" s="75"/>
    </row>
    <row r="96" spans="1:13" ht="14.25" customHeight="1" hidden="1">
      <c r="A96" s="51">
        <v>62</v>
      </c>
      <c r="B96" s="51"/>
      <c r="C96" s="37" t="s">
        <v>6</v>
      </c>
      <c r="D96" s="51">
        <v>804</v>
      </c>
      <c r="E96" s="56" t="s">
        <v>168</v>
      </c>
      <c r="F96" s="73">
        <v>120082120</v>
      </c>
      <c r="G96" s="51">
        <v>850</v>
      </c>
      <c r="H96" s="106"/>
      <c r="I96" s="106">
        <v>1000</v>
      </c>
      <c r="J96" s="126"/>
      <c r="K96" s="124">
        <f t="shared" si="3"/>
        <v>0</v>
      </c>
      <c r="L96" s="74"/>
      <c r="M96" s="75"/>
    </row>
    <row r="97" spans="1:13" ht="72" customHeight="1">
      <c r="A97" s="51">
        <v>64</v>
      </c>
      <c r="B97" s="51"/>
      <c r="C97" s="37" t="s">
        <v>216</v>
      </c>
      <c r="D97" s="51">
        <v>834</v>
      </c>
      <c r="E97" s="56" t="s">
        <v>168</v>
      </c>
      <c r="F97" s="73" t="s">
        <v>272</v>
      </c>
      <c r="G97" s="51"/>
      <c r="H97" s="106"/>
      <c r="I97" s="106">
        <v>600</v>
      </c>
      <c r="J97" s="126">
        <v>600</v>
      </c>
      <c r="K97" s="124">
        <f t="shared" si="3"/>
        <v>100</v>
      </c>
      <c r="L97" s="74"/>
      <c r="M97" s="75"/>
    </row>
    <row r="98" spans="1:13" ht="14.25" customHeight="1">
      <c r="A98" s="51">
        <v>65</v>
      </c>
      <c r="B98" s="51"/>
      <c r="C98" s="120" t="s">
        <v>187</v>
      </c>
      <c r="D98" s="51">
        <v>834</v>
      </c>
      <c r="E98" s="56" t="s">
        <v>168</v>
      </c>
      <c r="F98" s="73" t="s">
        <v>272</v>
      </c>
      <c r="G98" s="51">
        <v>200</v>
      </c>
      <c r="H98" s="106"/>
      <c r="I98" s="106">
        <v>600</v>
      </c>
      <c r="J98" s="126">
        <v>600</v>
      </c>
      <c r="K98" s="124">
        <f t="shared" si="3"/>
        <v>100</v>
      </c>
      <c r="L98" s="74"/>
      <c r="M98" s="75"/>
    </row>
    <row r="99" spans="1:13" ht="22.5" customHeight="1">
      <c r="A99" s="51">
        <v>66</v>
      </c>
      <c r="B99" s="51"/>
      <c r="C99" s="37" t="s">
        <v>188</v>
      </c>
      <c r="D99" s="51">
        <v>834</v>
      </c>
      <c r="E99" s="56" t="s">
        <v>168</v>
      </c>
      <c r="F99" s="73" t="s">
        <v>272</v>
      </c>
      <c r="G99" s="51">
        <v>240</v>
      </c>
      <c r="H99" s="106"/>
      <c r="I99" s="106">
        <v>600</v>
      </c>
      <c r="J99" s="126">
        <v>600</v>
      </c>
      <c r="K99" s="124">
        <f t="shared" si="3"/>
        <v>100</v>
      </c>
      <c r="L99" s="74"/>
      <c r="M99" s="75"/>
    </row>
    <row r="100" spans="1:13" s="11" customFormat="1" ht="12.75" customHeight="1" hidden="1">
      <c r="A100" s="76">
        <v>66</v>
      </c>
      <c r="B100" s="76"/>
      <c r="C100" s="67" t="s">
        <v>70</v>
      </c>
      <c r="D100" s="76">
        <v>804</v>
      </c>
      <c r="E100" s="77" t="s">
        <v>71</v>
      </c>
      <c r="F100" s="78" t="s">
        <v>73</v>
      </c>
      <c r="G100" s="76"/>
      <c r="H100" s="148"/>
      <c r="I100" s="148">
        <f>I101</f>
        <v>25000</v>
      </c>
      <c r="J100" s="127"/>
      <c r="K100" s="124">
        <f t="shared" si="3"/>
        <v>0</v>
      </c>
      <c r="L100" s="79"/>
      <c r="M100" s="80"/>
    </row>
    <row r="101" spans="1:13" s="11" customFormat="1" ht="28.5" customHeight="1" hidden="1">
      <c r="A101" s="76">
        <v>67</v>
      </c>
      <c r="B101" s="76"/>
      <c r="C101" s="37" t="s">
        <v>208</v>
      </c>
      <c r="D101" s="76">
        <v>804</v>
      </c>
      <c r="E101" s="77" t="s">
        <v>71</v>
      </c>
      <c r="F101" s="78" t="s">
        <v>74</v>
      </c>
      <c r="G101" s="76"/>
      <c r="H101" s="148"/>
      <c r="I101" s="148">
        <f>I102</f>
        <v>25000</v>
      </c>
      <c r="J101" s="127"/>
      <c r="K101" s="124">
        <f t="shared" si="3"/>
        <v>0</v>
      </c>
      <c r="L101" s="79"/>
      <c r="M101" s="80"/>
    </row>
    <row r="102" spans="1:13" s="11" customFormat="1" ht="12.75" customHeight="1" hidden="1">
      <c r="A102" s="76">
        <v>68</v>
      </c>
      <c r="B102" s="76"/>
      <c r="C102" s="37" t="s">
        <v>217</v>
      </c>
      <c r="D102" s="76">
        <v>804</v>
      </c>
      <c r="E102" s="77" t="s">
        <v>71</v>
      </c>
      <c r="F102" s="78" t="s">
        <v>75</v>
      </c>
      <c r="G102" s="76"/>
      <c r="H102" s="148"/>
      <c r="I102" s="148">
        <f>I103</f>
        <v>25000</v>
      </c>
      <c r="J102" s="127"/>
      <c r="K102" s="124">
        <f t="shared" si="3"/>
        <v>0</v>
      </c>
      <c r="L102" s="79"/>
      <c r="M102" s="80"/>
    </row>
    <row r="103" spans="1:13" s="86" customFormat="1" ht="62.25" customHeight="1" hidden="1">
      <c r="A103" s="81" t="s">
        <v>0</v>
      </c>
      <c r="B103" s="82"/>
      <c r="C103" s="37" t="s">
        <v>72</v>
      </c>
      <c r="D103" s="82">
        <v>804</v>
      </c>
      <c r="E103" s="83" t="s">
        <v>71</v>
      </c>
      <c r="F103" s="81" t="s">
        <v>76</v>
      </c>
      <c r="G103" s="82"/>
      <c r="H103" s="149"/>
      <c r="I103" s="149">
        <f>I104</f>
        <v>25000</v>
      </c>
      <c r="J103" s="128"/>
      <c r="K103" s="124">
        <f t="shared" si="3"/>
        <v>0</v>
      </c>
      <c r="L103" s="84"/>
      <c r="M103" s="85"/>
    </row>
    <row r="104" spans="1:13" s="11" customFormat="1" ht="13.5" customHeight="1" hidden="1">
      <c r="A104" s="78" t="s">
        <v>1</v>
      </c>
      <c r="B104" s="76"/>
      <c r="C104" s="37" t="s">
        <v>187</v>
      </c>
      <c r="D104" s="76">
        <v>804</v>
      </c>
      <c r="E104" s="77" t="s">
        <v>71</v>
      </c>
      <c r="F104" s="78" t="s">
        <v>76</v>
      </c>
      <c r="G104" s="76">
        <v>200</v>
      </c>
      <c r="H104" s="148"/>
      <c r="I104" s="148">
        <f>I105</f>
        <v>25000</v>
      </c>
      <c r="J104" s="127"/>
      <c r="K104" s="124">
        <f t="shared" si="3"/>
        <v>0</v>
      </c>
      <c r="L104" s="79"/>
      <c r="M104" s="80"/>
    </row>
    <row r="105" spans="1:13" s="11" customFormat="1" ht="12.75" customHeight="1" hidden="1">
      <c r="A105" s="78" t="s">
        <v>2</v>
      </c>
      <c r="B105" s="76"/>
      <c r="C105" s="37" t="s">
        <v>16</v>
      </c>
      <c r="D105" s="76">
        <v>804</v>
      </c>
      <c r="E105" s="77" t="s">
        <v>71</v>
      </c>
      <c r="F105" s="78" t="s">
        <v>76</v>
      </c>
      <c r="G105" s="76">
        <v>240</v>
      </c>
      <c r="H105" s="148"/>
      <c r="I105" s="148">
        <v>25000</v>
      </c>
      <c r="J105" s="127"/>
      <c r="K105" s="124">
        <f t="shared" si="3"/>
        <v>0</v>
      </c>
      <c r="L105" s="79"/>
      <c r="M105" s="80"/>
    </row>
    <row r="106" spans="1:11" ht="16.5" customHeight="1">
      <c r="A106" s="51">
        <v>67</v>
      </c>
      <c r="B106" s="51">
        <v>804</v>
      </c>
      <c r="C106" s="69" t="s">
        <v>57</v>
      </c>
      <c r="D106" s="51">
        <v>834</v>
      </c>
      <c r="E106" s="56" t="s">
        <v>119</v>
      </c>
      <c r="F106" s="60"/>
      <c r="G106" s="49"/>
      <c r="H106" s="141">
        <f>H107+H116</f>
        <v>330515</v>
      </c>
      <c r="I106" s="144">
        <f>I107+I116</f>
        <v>325139</v>
      </c>
      <c r="J106" s="124">
        <f>J107+J116</f>
        <v>325139</v>
      </c>
      <c r="K106" s="124">
        <f t="shared" si="3"/>
        <v>100</v>
      </c>
    </row>
    <row r="107" spans="1:11" ht="12.75" customHeight="1">
      <c r="A107" s="51">
        <v>68</v>
      </c>
      <c r="B107" s="51">
        <v>804</v>
      </c>
      <c r="C107" s="37" t="s">
        <v>149</v>
      </c>
      <c r="D107" s="51">
        <v>834</v>
      </c>
      <c r="E107" s="56" t="s">
        <v>167</v>
      </c>
      <c r="F107" s="60"/>
      <c r="G107" s="49"/>
      <c r="H107" s="141">
        <v>42985</v>
      </c>
      <c r="I107" s="106">
        <f>I108</f>
        <v>37609</v>
      </c>
      <c r="J107" s="124">
        <f>J108</f>
        <v>37609</v>
      </c>
      <c r="K107" s="124">
        <v>0</v>
      </c>
    </row>
    <row r="108" spans="1:11" ht="30.75" customHeight="1">
      <c r="A108" s="51">
        <v>69</v>
      </c>
      <c r="B108" s="51">
        <v>804</v>
      </c>
      <c r="C108" s="131" t="s">
        <v>208</v>
      </c>
      <c r="D108" s="51">
        <v>834</v>
      </c>
      <c r="E108" s="56" t="s">
        <v>167</v>
      </c>
      <c r="F108" s="60">
        <v>100000000</v>
      </c>
      <c r="G108" s="49"/>
      <c r="H108" s="141">
        <v>42985</v>
      </c>
      <c r="I108" s="106">
        <f>I109</f>
        <v>37609</v>
      </c>
      <c r="J108" s="124">
        <f>J109</f>
        <v>37609</v>
      </c>
      <c r="K108" s="124">
        <v>0</v>
      </c>
    </row>
    <row r="109" spans="1:11" ht="20.25" customHeight="1">
      <c r="A109" s="51">
        <v>70</v>
      </c>
      <c r="B109" s="51">
        <v>804</v>
      </c>
      <c r="C109" s="120" t="s">
        <v>218</v>
      </c>
      <c r="D109" s="51">
        <v>834</v>
      </c>
      <c r="E109" s="56" t="s">
        <v>167</v>
      </c>
      <c r="F109" s="60">
        <v>110000000</v>
      </c>
      <c r="G109" s="49"/>
      <c r="H109" s="141">
        <v>42985</v>
      </c>
      <c r="I109" s="106">
        <f>I113</f>
        <v>37609</v>
      </c>
      <c r="J109" s="124">
        <f>J113</f>
        <v>37609</v>
      </c>
      <c r="K109" s="124">
        <v>0</v>
      </c>
    </row>
    <row r="110" spans="1:11" ht="135.75" customHeight="1" hidden="1">
      <c r="A110" s="51">
        <v>76</v>
      </c>
      <c r="B110" s="51"/>
      <c r="C110" s="37" t="s">
        <v>219</v>
      </c>
      <c r="D110" s="51">
        <v>804</v>
      </c>
      <c r="E110" s="56" t="s">
        <v>167</v>
      </c>
      <c r="F110" s="56" t="s">
        <v>78</v>
      </c>
      <c r="G110" s="49"/>
      <c r="H110" s="141"/>
      <c r="I110" s="106">
        <f>I111</f>
        <v>1150084</v>
      </c>
      <c r="J110" s="124"/>
      <c r="K110" s="124">
        <f t="shared" si="3"/>
        <v>0</v>
      </c>
    </row>
    <row r="111" spans="1:11" ht="24.75" customHeight="1" hidden="1">
      <c r="A111" s="51">
        <v>77</v>
      </c>
      <c r="B111" s="51"/>
      <c r="C111" s="37" t="s">
        <v>188</v>
      </c>
      <c r="D111" s="51">
        <v>804</v>
      </c>
      <c r="E111" s="56" t="s">
        <v>167</v>
      </c>
      <c r="F111" s="56" t="s">
        <v>78</v>
      </c>
      <c r="G111" s="49">
        <v>240</v>
      </c>
      <c r="H111" s="141"/>
      <c r="I111" s="106">
        <f>I112</f>
        <v>1150084</v>
      </c>
      <c r="J111" s="124"/>
      <c r="K111" s="124">
        <f t="shared" si="3"/>
        <v>0</v>
      </c>
    </row>
    <row r="112" spans="1:11" ht="25.5" customHeight="1" hidden="1">
      <c r="A112" s="51">
        <v>78</v>
      </c>
      <c r="B112" s="51"/>
      <c r="C112" s="37" t="s">
        <v>77</v>
      </c>
      <c r="D112" s="51">
        <v>804</v>
      </c>
      <c r="E112" s="56" t="s">
        <v>167</v>
      </c>
      <c r="F112" s="56" t="s">
        <v>78</v>
      </c>
      <c r="G112" s="49">
        <v>243</v>
      </c>
      <c r="H112" s="141"/>
      <c r="I112" s="106">
        <v>1150084</v>
      </c>
      <c r="J112" s="124"/>
      <c r="K112" s="124">
        <f t="shared" si="3"/>
        <v>0</v>
      </c>
    </row>
    <row r="113" spans="1:11" ht="54.75" customHeight="1">
      <c r="A113" s="51">
        <v>71</v>
      </c>
      <c r="B113" s="51">
        <v>804</v>
      </c>
      <c r="C113" s="120" t="s">
        <v>220</v>
      </c>
      <c r="D113" s="51">
        <v>834</v>
      </c>
      <c r="E113" s="56" t="s">
        <v>167</v>
      </c>
      <c r="F113" s="60">
        <v>110083010</v>
      </c>
      <c r="G113" s="49"/>
      <c r="H113" s="141">
        <v>42985</v>
      </c>
      <c r="I113" s="106">
        <f>I114</f>
        <v>37609</v>
      </c>
      <c r="J113" s="124">
        <f>J114</f>
        <v>37609</v>
      </c>
      <c r="K113" s="124">
        <v>0</v>
      </c>
    </row>
    <row r="114" spans="1:11" ht="21" customHeight="1">
      <c r="A114" s="51">
        <v>72</v>
      </c>
      <c r="B114" s="51">
        <v>804</v>
      </c>
      <c r="C114" s="120" t="s">
        <v>187</v>
      </c>
      <c r="D114" s="51">
        <v>834</v>
      </c>
      <c r="E114" s="56" t="s">
        <v>167</v>
      </c>
      <c r="F114" s="60">
        <v>110083010</v>
      </c>
      <c r="G114" s="49">
        <v>200</v>
      </c>
      <c r="H114" s="141">
        <v>42985</v>
      </c>
      <c r="I114" s="106">
        <f>I115</f>
        <v>37609</v>
      </c>
      <c r="J114" s="124">
        <f>J115</f>
        <v>37609</v>
      </c>
      <c r="K114" s="124">
        <v>0</v>
      </c>
    </row>
    <row r="115" spans="1:11" ht="30" customHeight="1">
      <c r="A115" s="51">
        <v>73</v>
      </c>
      <c r="B115" s="51">
        <v>804</v>
      </c>
      <c r="C115" s="120" t="s">
        <v>188</v>
      </c>
      <c r="D115" s="51">
        <v>834</v>
      </c>
      <c r="E115" s="56" t="s">
        <v>167</v>
      </c>
      <c r="F115" s="60">
        <v>110083010</v>
      </c>
      <c r="G115" s="49">
        <v>240</v>
      </c>
      <c r="H115" s="141">
        <v>42985</v>
      </c>
      <c r="I115" s="106">
        <v>37609</v>
      </c>
      <c r="J115" s="124">
        <v>37609</v>
      </c>
      <c r="K115" s="124">
        <v>0</v>
      </c>
    </row>
    <row r="116" spans="1:11" ht="13.5" customHeight="1">
      <c r="A116" s="51">
        <v>74</v>
      </c>
      <c r="B116" s="51">
        <v>804</v>
      </c>
      <c r="C116" s="37" t="s">
        <v>58</v>
      </c>
      <c r="D116" s="51">
        <v>834</v>
      </c>
      <c r="E116" s="56" t="s">
        <v>120</v>
      </c>
      <c r="F116" s="60"/>
      <c r="G116" s="49"/>
      <c r="H116" s="141">
        <f aca="true" t="shared" si="4" ref="H116:J117">H117</f>
        <v>287530</v>
      </c>
      <c r="I116" s="106">
        <f t="shared" si="4"/>
        <v>287530</v>
      </c>
      <c r="J116" s="124">
        <f t="shared" si="4"/>
        <v>287530</v>
      </c>
      <c r="K116" s="124">
        <f t="shared" si="3"/>
        <v>100</v>
      </c>
    </row>
    <row r="117" spans="1:11" ht="30.75" customHeight="1">
      <c r="A117" s="51">
        <v>75</v>
      </c>
      <c r="B117" s="51">
        <v>804</v>
      </c>
      <c r="C117" s="37" t="s">
        <v>208</v>
      </c>
      <c r="D117" s="51">
        <v>834</v>
      </c>
      <c r="E117" s="56" t="s">
        <v>120</v>
      </c>
      <c r="F117" s="60">
        <v>100000000</v>
      </c>
      <c r="G117" s="49"/>
      <c r="H117" s="141">
        <f t="shared" si="4"/>
        <v>287530</v>
      </c>
      <c r="I117" s="106">
        <f t="shared" si="4"/>
        <v>287530</v>
      </c>
      <c r="J117" s="124">
        <f t="shared" si="4"/>
        <v>287530</v>
      </c>
      <c r="K117" s="124">
        <f t="shared" si="3"/>
        <v>100</v>
      </c>
    </row>
    <row r="118" spans="1:11" ht="16.5" customHeight="1">
      <c r="A118" s="51">
        <v>76</v>
      </c>
      <c r="B118" s="51">
        <v>804</v>
      </c>
      <c r="C118" s="37" t="s">
        <v>234</v>
      </c>
      <c r="D118" s="51">
        <v>834</v>
      </c>
      <c r="E118" s="56" t="s">
        <v>120</v>
      </c>
      <c r="F118" s="60">
        <v>110000000</v>
      </c>
      <c r="G118" s="49"/>
      <c r="H118" s="141">
        <f>H121</f>
        <v>287530</v>
      </c>
      <c r="I118" s="106">
        <f>I121</f>
        <v>287530</v>
      </c>
      <c r="J118" s="124">
        <f>J121</f>
        <v>287530</v>
      </c>
      <c r="K118" s="124">
        <f t="shared" si="3"/>
        <v>100</v>
      </c>
    </row>
    <row r="119" spans="1:11" ht="0.75" customHeight="1" hidden="1">
      <c r="A119" s="51">
        <v>48</v>
      </c>
      <c r="B119" s="51">
        <v>804</v>
      </c>
      <c r="C119" s="37" t="s">
        <v>3</v>
      </c>
      <c r="D119" s="51">
        <v>804</v>
      </c>
      <c r="E119" s="56" t="s">
        <v>120</v>
      </c>
      <c r="F119" s="60" t="s">
        <v>197</v>
      </c>
      <c r="G119" s="49"/>
      <c r="H119" s="141">
        <v>218920</v>
      </c>
      <c r="I119" s="106">
        <f>+I120+I122</f>
        <v>287530</v>
      </c>
      <c r="J119" s="124">
        <v>218920</v>
      </c>
      <c r="K119" s="124">
        <f t="shared" si="3"/>
        <v>76.13814210691058</v>
      </c>
    </row>
    <row r="120" spans="1:11" ht="31.5" customHeight="1" hidden="1">
      <c r="A120" s="51"/>
      <c r="B120" s="51">
        <v>804</v>
      </c>
      <c r="C120" s="37" t="s">
        <v>4</v>
      </c>
      <c r="D120" s="51">
        <v>804</v>
      </c>
      <c r="E120" s="56" t="s">
        <v>120</v>
      </c>
      <c r="F120" s="60" t="s">
        <v>197</v>
      </c>
      <c r="G120" s="49">
        <v>100</v>
      </c>
      <c r="H120" s="141">
        <v>218920</v>
      </c>
      <c r="I120" s="106"/>
      <c r="J120" s="124">
        <v>218920</v>
      </c>
      <c r="K120" s="124" t="e">
        <f t="shared" si="3"/>
        <v>#DIV/0!</v>
      </c>
    </row>
    <row r="121" spans="1:11" ht="51.75" customHeight="1">
      <c r="A121" s="51">
        <v>77</v>
      </c>
      <c r="B121" s="51">
        <v>804</v>
      </c>
      <c r="C121" s="37" t="s">
        <v>235</v>
      </c>
      <c r="D121" s="51">
        <v>834</v>
      </c>
      <c r="E121" s="56" t="s">
        <v>120</v>
      </c>
      <c r="F121" s="60">
        <v>110081010</v>
      </c>
      <c r="G121" s="49"/>
      <c r="H121" s="141">
        <f aca="true" t="shared" si="5" ref="H121:J122">H122</f>
        <v>287530</v>
      </c>
      <c r="I121" s="106">
        <f t="shared" si="5"/>
        <v>287530</v>
      </c>
      <c r="J121" s="124">
        <f t="shared" si="5"/>
        <v>287530</v>
      </c>
      <c r="K121" s="124">
        <f t="shared" si="3"/>
        <v>100</v>
      </c>
    </row>
    <row r="122" spans="1:11" ht="15.75" customHeight="1">
      <c r="A122" s="51">
        <v>78</v>
      </c>
      <c r="B122" s="51">
        <v>804</v>
      </c>
      <c r="C122" s="37" t="s">
        <v>187</v>
      </c>
      <c r="D122" s="51">
        <v>834</v>
      </c>
      <c r="E122" s="56" t="s">
        <v>120</v>
      </c>
      <c r="F122" s="60">
        <v>110081010</v>
      </c>
      <c r="G122" s="49">
        <v>200</v>
      </c>
      <c r="H122" s="141">
        <f t="shared" si="5"/>
        <v>287530</v>
      </c>
      <c r="I122" s="106">
        <f t="shared" si="5"/>
        <v>287530</v>
      </c>
      <c r="J122" s="124">
        <f t="shared" si="5"/>
        <v>287530</v>
      </c>
      <c r="K122" s="124">
        <f t="shared" si="3"/>
        <v>100</v>
      </c>
    </row>
    <row r="123" spans="1:11" ht="24" customHeight="1">
      <c r="A123" s="51">
        <v>79</v>
      </c>
      <c r="B123" s="51">
        <v>804</v>
      </c>
      <c r="C123" s="37" t="s">
        <v>188</v>
      </c>
      <c r="D123" s="51">
        <v>834</v>
      </c>
      <c r="E123" s="56" t="s">
        <v>120</v>
      </c>
      <c r="F123" s="60">
        <v>110081010</v>
      </c>
      <c r="G123" s="49">
        <v>240</v>
      </c>
      <c r="H123" s="141">
        <v>287530</v>
      </c>
      <c r="I123" s="106">
        <v>287530</v>
      </c>
      <c r="J123" s="124">
        <v>287530</v>
      </c>
      <c r="K123" s="124">
        <f t="shared" si="3"/>
        <v>100</v>
      </c>
    </row>
    <row r="124" spans="1:11" ht="53.25" customHeight="1" hidden="1">
      <c r="A124" s="51">
        <v>88</v>
      </c>
      <c r="B124" s="51">
        <v>804</v>
      </c>
      <c r="C124" s="37" t="s">
        <v>221</v>
      </c>
      <c r="D124" s="51">
        <v>804</v>
      </c>
      <c r="E124" s="56" t="s">
        <v>120</v>
      </c>
      <c r="F124" s="60">
        <v>110081040</v>
      </c>
      <c r="G124" s="49"/>
      <c r="H124" s="141"/>
      <c r="I124" s="106">
        <f>+I125</f>
        <v>2000</v>
      </c>
      <c r="J124" s="124"/>
      <c r="K124" s="124">
        <f t="shared" si="3"/>
        <v>0</v>
      </c>
    </row>
    <row r="125" spans="1:11" ht="14.25" customHeight="1" hidden="1">
      <c r="A125" s="51">
        <v>89</v>
      </c>
      <c r="B125" s="51">
        <v>804</v>
      </c>
      <c r="C125" s="37" t="s">
        <v>187</v>
      </c>
      <c r="D125" s="51">
        <v>804</v>
      </c>
      <c r="E125" s="56" t="s">
        <v>120</v>
      </c>
      <c r="F125" s="60">
        <v>110081040</v>
      </c>
      <c r="G125" s="49">
        <v>200</v>
      </c>
      <c r="H125" s="141"/>
      <c r="I125" s="106">
        <f>+I126</f>
        <v>2000</v>
      </c>
      <c r="J125" s="124"/>
      <c r="K125" s="124">
        <f t="shared" si="3"/>
        <v>0</v>
      </c>
    </row>
    <row r="126" spans="1:11" ht="26.25" customHeight="1" hidden="1">
      <c r="A126" s="51">
        <v>90</v>
      </c>
      <c r="B126" s="51">
        <v>804</v>
      </c>
      <c r="C126" s="37" t="s">
        <v>188</v>
      </c>
      <c r="D126" s="51">
        <v>804</v>
      </c>
      <c r="E126" s="56" t="s">
        <v>120</v>
      </c>
      <c r="F126" s="60">
        <v>110081040</v>
      </c>
      <c r="G126" s="49">
        <v>240</v>
      </c>
      <c r="H126" s="141"/>
      <c r="I126" s="106">
        <v>2000</v>
      </c>
      <c r="J126" s="124"/>
      <c r="K126" s="124">
        <f t="shared" si="3"/>
        <v>0</v>
      </c>
    </row>
    <row r="127" spans="1:11" ht="11.25" customHeight="1">
      <c r="A127" s="51">
        <v>80</v>
      </c>
      <c r="B127" s="51"/>
      <c r="C127" s="37" t="s">
        <v>203</v>
      </c>
      <c r="D127" s="51">
        <v>834</v>
      </c>
      <c r="E127" s="56" t="s">
        <v>201</v>
      </c>
      <c r="F127" s="60"/>
      <c r="G127" s="49"/>
      <c r="H127" s="141">
        <f>H129</f>
        <v>1115337</v>
      </c>
      <c r="I127" s="106">
        <v>1943487</v>
      </c>
      <c r="J127" s="124">
        <f aca="true" t="shared" si="6" ref="I127:J131">J128</f>
        <v>963047</v>
      </c>
      <c r="K127" s="124">
        <f t="shared" si="3"/>
        <v>49.55253109488255</v>
      </c>
    </row>
    <row r="128" spans="1:11" ht="12.75" customHeight="1">
      <c r="A128" s="51">
        <v>81</v>
      </c>
      <c r="B128" s="51">
        <v>89</v>
      </c>
      <c r="C128" s="37" t="s">
        <v>222</v>
      </c>
      <c r="D128" s="51">
        <v>834</v>
      </c>
      <c r="E128" s="56" t="s">
        <v>202</v>
      </c>
      <c r="F128" s="60">
        <v>200000000</v>
      </c>
      <c r="G128" s="49"/>
      <c r="H128" s="141">
        <f>H129</f>
        <v>1115337</v>
      </c>
      <c r="I128" s="106">
        <f t="shared" si="6"/>
        <v>729897</v>
      </c>
      <c r="J128" s="124">
        <f t="shared" si="6"/>
        <v>963047</v>
      </c>
      <c r="K128" s="124">
        <f t="shared" si="3"/>
        <v>131.94286317110496</v>
      </c>
    </row>
    <row r="129" spans="1:11" ht="12" customHeight="1">
      <c r="A129" s="51">
        <v>82</v>
      </c>
      <c r="B129" s="51"/>
      <c r="C129" s="37" t="s">
        <v>223</v>
      </c>
      <c r="D129" s="51">
        <v>834</v>
      </c>
      <c r="E129" s="56" t="s">
        <v>202</v>
      </c>
      <c r="F129" s="60">
        <v>220000000</v>
      </c>
      <c r="G129" s="49"/>
      <c r="H129" s="141">
        <f>H130</f>
        <v>1115337</v>
      </c>
      <c r="I129" s="106">
        <f t="shared" si="6"/>
        <v>729897</v>
      </c>
      <c r="J129" s="124">
        <f t="shared" si="6"/>
        <v>963047</v>
      </c>
      <c r="K129" s="124">
        <f t="shared" si="3"/>
        <v>131.94286317110496</v>
      </c>
    </row>
    <row r="130" spans="1:11" ht="39" customHeight="1">
      <c r="A130" s="51">
        <v>86</v>
      </c>
      <c r="B130" s="51"/>
      <c r="C130" s="37" t="s">
        <v>224</v>
      </c>
      <c r="D130" s="51">
        <v>834</v>
      </c>
      <c r="E130" s="56" t="s">
        <v>202</v>
      </c>
      <c r="F130" s="90">
        <v>220082060</v>
      </c>
      <c r="G130" s="49"/>
      <c r="H130" s="141">
        <f>H131</f>
        <v>1115337</v>
      </c>
      <c r="I130" s="106">
        <f t="shared" si="6"/>
        <v>729897</v>
      </c>
      <c r="J130" s="124">
        <f t="shared" si="6"/>
        <v>963047</v>
      </c>
      <c r="K130" s="124">
        <f t="shared" si="3"/>
        <v>131.94286317110496</v>
      </c>
    </row>
    <row r="131" spans="1:11" ht="13.5" customHeight="1">
      <c r="A131" s="51">
        <v>87</v>
      </c>
      <c r="B131" s="51"/>
      <c r="C131" s="37" t="s">
        <v>14</v>
      </c>
      <c r="D131" s="51">
        <v>834</v>
      </c>
      <c r="E131" s="56" t="s">
        <v>202</v>
      </c>
      <c r="F131" s="60">
        <v>220082060</v>
      </c>
      <c r="G131" s="49">
        <v>500</v>
      </c>
      <c r="H131" s="141">
        <f>H132</f>
        <v>1115337</v>
      </c>
      <c r="I131" s="106">
        <f t="shared" si="6"/>
        <v>729897</v>
      </c>
      <c r="J131" s="124">
        <f t="shared" si="6"/>
        <v>963047</v>
      </c>
      <c r="K131" s="124">
        <f t="shared" si="3"/>
        <v>131.94286317110496</v>
      </c>
    </row>
    <row r="132" spans="1:11" ht="12.75" customHeight="1">
      <c r="A132" s="51">
        <v>88</v>
      </c>
      <c r="B132" s="51"/>
      <c r="C132" s="37" t="s">
        <v>16</v>
      </c>
      <c r="D132" s="51">
        <v>834</v>
      </c>
      <c r="E132" s="56" t="s">
        <v>202</v>
      </c>
      <c r="F132" s="60">
        <v>220082060</v>
      </c>
      <c r="G132" s="49">
        <v>540</v>
      </c>
      <c r="H132" s="141">
        <v>1115337</v>
      </c>
      <c r="I132" s="106">
        <v>729897</v>
      </c>
      <c r="J132" s="124">
        <v>963047</v>
      </c>
      <c r="K132" s="124">
        <f t="shared" si="3"/>
        <v>131.94286317110496</v>
      </c>
    </row>
    <row r="133" spans="1:11" ht="12.75" customHeight="1">
      <c r="A133" s="130"/>
      <c r="B133" s="130"/>
      <c r="C133" s="131" t="s">
        <v>270</v>
      </c>
      <c r="D133" s="130">
        <v>834</v>
      </c>
      <c r="E133" s="136" t="s">
        <v>122</v>
      </c>
      <c r="F133" s="134">
        <v>100000000</v>
      </c>
      <c r="G133" s="135"/>
      <c r="H133" s="141">
        <f aca="true" t="shared" si="7" ref="H133:J138">H134</f>
        <v>24000</v>
      </c>
      <c r="I133" s="106">
        <f t="shared" si="7"/>
        <v>44799.55</v>
      </c>
      <c r="J133" s="124">
        <f t="shared" si="7"/>
        <v>44799.55</v>
      </c>
      <c r="K133" s="124">
        <f t="shared" si="3"/>
        <v>100</v>
      </c>
    </row>
    <row r="134" spans="1:11" ht="12.75" customHeight="1">
      <c r="A134" s="130"/>
      <c r="B134" s="130"/>
      <c r="C134" s="131" t="s">
        <v>273</v>
      </c>
      <c r="D134" s="130">
        <v>834</v>
      </c>
      <c r="E134" s="136" t="s">
        <v>271</v>
      </c>
      <c r="F134" s="134">
        <v>140000000</v>
      </c>
      <c r="G134" s="135"/>
      <c r="H134" s="141">
        <f t="shared" si="7"/>
        <v>24000</v>
      </c>
      <c r="I134" s="106">
        <f t="shared" si="7"/>
        <v>44799.55</v>
      </c>
      <c r="J134" s="124">
        <f t="shared" si="7"/>
        <v>44799.55</v>
      </c>
      <c r="K134" s="124">
        <v>100</v>
      </c>
    </row>
    <row r="135" spans="1:11" ht="29.25" customHeight="1">
      <c r="A135" s="130"/>
      <c r="B135" s="130"/>
      <c r="C135" s="131" t="s">
        <v>208</v>
      </c>
      <c r="D135" s="130">
        <v>834</v>
      </c>
      <c r="E135" s="136" t="s">
        <v>271</v>
      </c>
      <c r="F135" s="134">
        <v>140082110</v>
      </c>
      <c r="G135" s="135"/>
      <c r="H135" s="141">
        <f t="shared" si="7"/>
        <v>24000</v>
      </c>
      <c r="I135" s="106">
        <f t="shared" si="7"/>
        <v>44799.55</v>
      </c>
      <c r="J135" s="124">
        <f t="shared" si="7"/>
        <v>44799.55</v>
      </c>
      <c r="K135" s="124">
        <v>100</v>
      </c>
    </row>
    <row r="136" spans="1:11" ht="12.75" customHeight="1">
      <c r="A136" s="130"/>
      <c r="B136" s="130"/>
      <c r="C136" s="131" t="s">
        <v>274</v>
      </c>
      <c r="D136" s="130">
        <v>834</v>
      </c>
      <c r="E136" s="136" t="s">
        <v>271</v>
      </c>
      <c r="F136" s="134">
        <v>140082110</v>
      </c>
      <c r="G136" s="135"/>
      <c r="H136" s="141">
        <f t="shared" si="7"/>
        <v>24000</v>
      </c>
      <c r="I136" s="106">
        <f t="shared" si="7"/>
        <v>44799.55</v>
      </c>
      <c r="J136" s="124">
        <f t="shared" si="7"/>
        <v>44799.55</v>
      </c>
      <c r="K136" s="124">
        <v>100</v>
      </c>
    </row>
    <row r="137" spans="1:11" ht="101.25" customHeight="1">
      <c r="A137" s="130"/>
      <c r="B137" s="130"/>
      <c r="C137" s="131" t="s">
        <v>275</v>
      </c>
      <c r="D137" s="130">
        <v>834</v>
      </c>
      <c r="E137" s="136" t="s">
        <v>271</v>
      </c>
      <c r="F137" s="134">
        <v>140082110</v>
      </c>
      <c r="G137" s="135"/>
      <c r="H137" s="141">
        <f t="shared" si="7"/>
        <v>24000</v>
      </c>
      <c r="I137" s="106">
        <f t="shared" si="7"/>
        <v>44799.55</v>
      </c>
      <c r="J137" s="124">
        <f t="shared" si="7"/>
        <v>44799.55</v>
      </c>
      <c r="K137" s="124">
        <v>100</v>
      </c>
    </row>
    <row r="138" spans="1:11" ht="12.75" customHeight="1">
      <c r="A138" s="130"/>
      <c r="B138" s="130"/>
      <c r="C138" s="131" t="s">
        <v>14</v>
      </c>
      <c r="D138" s="130">
        <v>834</v>
      </c>
      <c r="E138" s="136" t="s">
        <v>271</v>
      </c>
      <c r="F138" s="134">
        <v>140082110</v>
      </c>
      <c r="G138" s="135">
        <v>500</v>
      </c>
      <c r="H138" s="141">
        <f t="shared" si="7"/>
        <v>24000</v>
      </c>
      <c r="I138" s="106">
        <f t="shared" si="7"/>
        <v>44799.55</v>
      </c>
      <c r="J138" s="124">
        <f t="shared" si="7"/>
        <v>44799.55</v>
      </c>
      <c r="K138" s="124">
        <v>100</v>
      </c>
    </row>
    <row r="139" spans="1:11" ht="12.75" customHeight="1">
      <c r="A139" s="130"/>
      <c r="B139" s="130"/>
      <c r="C139" s="131" t="s">
        <v>16</v>
      </c>
      <c r="D139" s="130">
        <v>834</v>
      </c>
      <c r="E139" s="136" t="s">
        <v>271</v>
      </c>
      <c r="F139" s="134">
        <v>140082110</v>
      </c>
      <c r="G139" s="135">
        <v>540</v>
      </c>
      <c r="H139" s="141">
        <v>24000</v>
      </c>
      <c r="I139" s="106">
        <v>44799.55</v>
      </c>
      <c r="J139" s="124">
        <v>44799.55</v>
      </c>
      <c r="K139" s="124">
        <v>100</v>
      </c>
    </row>
    <row r="140" spans="1:11" ht="27.75" customHeight="1">
      <c r="A140" s="51">
        <v>89</v>
      </c>
      <c r="B140" s="51">
        <v>85</v>
      </c>
      <c r="C140" s="37" t="s">
        <v>178</v>
      </c>
      <c r="D140" s="51">
        <v>834</v>
      </c>
      <c r="E140" s="56" t="s">
        <v>20</v>
      </c>
      <c r="F140" s="60"/>
      <c r="G140" s="56"/>
      <c r="H140" s="141">
        <f>H141</f>
        <v>13417</v>
      </c>
      <c r="I140" s="106">
        <f>I141</f>
        <v>13417</v>
      </c>
      <c r="J140" s="124">
        <v>200</v>
      </c>
      <c r="K140" s="124">
        <f aca="true" t="shared" si="8" ref="K140:K148">J140/I140*100</f>
        <v>1.490646195125587</v>
      </c>
    </row>
    <row r="141" spans="1:11" ht="18.75" customHeight="1">
      <c r="A141" s="51">
        <v>90</v>
      </c>
      <c r="B141" s="51">
        <v>86</v>
      </c>
      <c r="C141" s="37" t="s">
        <v>13</v>
      </c>
      <c r="D141" s="51">
        <v>834</v>
      </c>
      <c r="E141" s="56" t="s">
        <v>21</v>
      </c>
      <c r="F141" s="60"/>
      <c r="G141" s="56"/>
      <c r="H141" s="141">
        <f>H143</f>
        <v>13417</v>
      </c>
      <c r="I141" s="106">
        <f>I143</f>
        <v>13417</v>
      </c>
      <c r="J141" s="124">
        <v>200</v>
      </c>
      <c r="K141" s="124">
        <f t="shared" si="8"/>
        <v>1.490646195125587</v>
      </c>
    </row>
    <row r="142" spans="1:11" ht="12.75" customHeight="1" hidden="1">
      <c r="A142" s="51">
        <v>68</v>
      </c>
      <c r="B142" s="51">
        <v>804</v>
      </c>
      <c r="C142" s="37" t="s">
        <v>196</v>
      </c>
      <c r="D142" s="51">
        <v>804</v>
      </c>
      <c r="E142" s="56" t="s">
        <v>150</v>
      </c>
      <c r="F142" s="60" t="s">
        <v>130</v>
      </c>
      <c r="G142" s="56"/>
      <c r="H142" s="141"/>
      <c r="I142" s="106" t="e">
        <f>#REF!</f>
        <v>#REF!</v>
      </c>
      <c r="J142" s="124">
        <v>200</v>
      </c>
      <c r="K142" s="124" t="e">
        <f t="shared" si="8"/>
        <v>#REF!</v>
      </c>
    </row>
    <row r="143" spans="1:11" ht="15" customHeight="1">
      <c r="A143" s="51">
        <v>91</v>
      </c>
      <c r="B143" s="51"/>
      <c r="C143" s="37" t="s">
        <v>185</v>
      </c>
      <c r="D143" s="51">
        <v>834</v>
      </c>
      <c r="E143" s="56" t="s">
        <v>21</v>
      </c>
      <c r="F143" s="60">
        <v>8100000000</v>
      </c>
      <c r="G143" s="56"/>
      <c r="H143" s="141">
        <f>H144</f>
        <v>13417</v>
      </c>
      <c r="I143" s="106">
        <f>I144</f>
        <v>13417</v>
      </c>
      <c r="J143" s="124">
        <v>200</v>
      </c>
      <c r="K143" s="124">
        <f t="shared" si="8"/>
        <v>1.490646195125587</v>
      </c>
    </row>
    <row r="144" spans="1:11" ht="15" customHeight="1">
      <c r="A144" s="51">
        <v>92</v>
      </c>
      <c r="B144" s="51"/>
      <c r="C144" s="37" t="s">
        <v>206</v>
      </c>
      <c r="D144" s="51">
        <v>834</v>
      </c>
      <c r="E144" s="56" t="s">
        <v>21</v>
      </c>
      <c r="F144" s="60">
        <v>8110000000</v>
      </c>
      <c r="G144" s="56"/>
      <c r="H144" s="141">
        <f>H145</f>
        <v>13417</v>
      </c>
      <c r="I144" s="106">
        <v>13417</v>
      </c>
      <c r="J144" s="124">
        <v>200</v>
      </c>
      <c r="K144" s="124">
        <f t="shared" si="8"/>
        <v>1.490646195125587</v>
      </c>
    </row>
    <row r="145" spans="1:11" ht="62.25" customHeight="1">
      <c r="A145" s="51">
        <v>93</v>
      </c>
      <c r="B145" s="51"/>
      <c r="C145" s="37" t="s">
        <v>140</v>
      </c>
      <c r="D145" s="51">
        <v>834</v>
      </c>
      <c r="E145" s="56" t="s">
        <v>21</v>
      </c>
      <c r="F145" s="60">
        <v>8110082090</v>
      </c>
      <c r="G145" s="56"/>
      <c r="H145" s="141">
        <f>H146</f>
        <v>13417</v>
      </c>
      <c r="I145" s="106">
        <f>I146</f>
        <v>13417</v>
      </c>
      <c r="J145" s="124">
        <v>200</v>
      </c>
      <c r="K145" s="124">
        <f t="shared" si="8"/>
        <v>1.490646195125587</v>
      </c>
    </row>
    <row r="146" spans="1:11" ht="12" customHeight="1">
      <c r="A146" s="51">
        <v>94</v>
      </c>
      <c r="B146" s="51"/>
      <c r="C146" s="37" t="s">
        <v>14</v>
      </c>
      <c r="D146" s="51">
        <v>834</v>
      </c>
      <c r="E146" s="56" t="s">
        <v>21</v>
      </c>
      <c r="F146" s="60">
        <v>8110082090</v>
      </c>
      <c r="G146" s="56" t="s">
        <v>12</v>
      </c>
      <c r="H146" s="141">
        <f>H147</f>
        <v>13417</v>
      </c>
      <c r="I146" s="106">
        <f>I147</f>
        <v>13417</v>
      </c>
      <c r="J146" s="124">
        <v>200</v>
      </c>
      <c r="K146" s="124">
        <f t="shared" si="8"/>
        <v>1.490646195125587</v>
      </c>
    </row>
    <row r="147" spans="1:11" ht="14.25" customHeight="1">
      <c r="A147" s="51">
        <v>95</v>
      </c>
      <c r="B147" s="51"/>
      <c r="C147" s="37" t="s">
        <v>16</v>
      </c>
      <c r="D147" s="51">
        <v>834</v>
      </c>
      <c r="E147" s="56" t="s">
        <v>21</v>
      </c>
      <c r="F147" s="60">
        <v>8110082090</v>
      </c>
      <c r="G147" s="56" t="s">
        <v>15</v>
      </c>
      <c r="H147" s="141">
        <v>13417</v>
      </c>
      <c r="I147" s="106">
        <v>13417</v>
      </c>
      <c r="J147" s="124">
        <v>200</v>
      </c>
      <c r="K147" s="124">
        <f t="shared" si="8"/>
        <v>1.490646195125587</v>
      </c>
    </row>
    <row r="148" spans="1:11" s="54" customFormat="1" ht="12" customHeight="1">
      <c r="A148" s="52">
        <v>96</v>
      </c>
      <c r="B148" s="52"/>
      <c r="C148" s="69" t="s">
        <v>42</v>
      </c>
      <c r="D148" s="52"/>
      <c r="E148" s="87"/>
      <c r="F148" s="87"/>
      <c r="G148" s="87"/>
      <c r="H148" s="145">
        <v>4356683</v>
      </c>
      <c r="I148" s="138">
        <f>I14</f>
        <v>5298574.1</v>
      </c>
      <c r="J148" s="123">
        <v>4682837.01</v>
      </c>
      <c r="K148" s="124">
        <f t="shared" si="8"/>
        <v>88.37919262089777</v>
      </c>
    </row>
    <row r="149" ht="12.75" customHeight="1"/>
    <row r="155" ht="1.5" customHeight="1"/>
    <row r="156" ht="12" hidden="1"/>
    <row r="157" ht="12" hidden="1"/>
    <row r="158" ht="12" hidden="1"/>
    <row r="159" ht="12" hidden="1"/>
    <row r="160" ht="12" hidden="1"/>
    <row r="161" spans="1:8" ht="8.25" customHeight="1" hidden="1">
      <c r="A161" s="197"/>
      <c r="B161" s="197"/>
      <c r="C161" s="197"/>
      <c r="D161" s="197"/>
      <c r="E161" s="197"/>
      <c r="F161" s="197"/>
      <c r="G161" s="197"/>
      <c r="H161" s="118"/>
    </row>
  </sheetData>
  <sheetProtection/>
  <mergeCells count="21">
    <mergeCell ref="C9:I9"/>
    <mergeCell ref="A161:B161"/>
    <mergeCell ref="C161:G161"/>
    <mergeCell ref="I53:I54"/>
    <mergeCell ref="E14:G14"/>
    <mergeCell ref="F53:F54"/>
    <mergeCell ref="D7:I7"/>
    <mergeCell ref="E53:E54"/>
    <mergeCell ref="C53:C54"/>
    <mergeCell ref="G53:G54"/>
    <mergeCell ref="C8:I8"/>
    <mergeCell ref="B1:E1"/>
    <mergeCell ref="A10:I10"/>
    <mergeCell ref="E4:I4"/>
    <mergeCell ref="E5:I5"/>
    <mergeCell ref="E6:I6"/>
    <mergeCell ref="A53:A54"/>
    <mergeCell ref="D53:D54"/>
    <mergeCell ref="B2:E2"/>
    <mergeCell ref="B3:E3"/>
    <mergeCell ref="B53:B54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23.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3.7109375" style="0" customWidth="1"/>
    <col min="7" max="7" width="4.00390625" style="0" customWidth="1"/>
    <col min="8" max="8" width="0.13671875" style="0" hidden="1" customWidth="1"/>
    <col min="9" max="9" width="2.421875" style="0" customWidth="1"/>
    <col min="10" max="10" width="1.28515625" style="0" hidden="1" customWidth="1"/>
  </cols>
  <sheetData>
    <row r="1" spans="1:10" ht="12.75">
      <c r="A1" s="153"/>
      <c r="B1" s="153"/>
      <c r="C1" s="153"/>
      <c r="D1" s="153"/>
      <c r="E1" s="211" t="s">
        <v>164</v>
      </c>
      <c r="F1" s="211"/>
      <c r="G1" s="211"/>
      <c r="H1" s="211"/>
      <c r="I1" s="211"/>
      <c r="J1" s="211"/>
    </row>
    <row r="2" spans="1:10" ht="12.75">
      <c r="A2" s="153"/>
      <c r="B2" s="153"/>
      <c r="C2" s="153"/>
      <c r="D2" s="153"/>
      <c r="E2" s="211" t="s">
        <v>282</v>
      </c>
      <c r="F2" s="211"/>
      <c r="G2" s="211"/>
      <c r="H2" s="211"/>
      <c r="I2" s="211"/>
      <c r="J2" s="211"/>
    </row>
    <row r="3" spans="1:10" ht="12.75">
      <c r="A3" s="153"/>
      <c r="B3" s="153"/>
      <c r="C3" s="153"/>
      <c r="D3" s="154" t="s">
        <v>283</v>
      </c>
      <c r="E3" s="154"/>
      <c r="F3" s="154"/>
      <c r="G3" s="154"/>
      <c r="H3" s="154"/>
      <c r="I3" s="154"/>
      <c r="J3" s="154"/>
    </row>
    <row r="4" spans="1:10" ht="12.75">
      <c r="A4" s="153"/>
      <c r="B4" s="153"/>
      <c r="C4" s="153"/>
      <c r="D4" s="212" t="s">
        <v>315</v>
      </c>
      <c r="E4" s="212"/>
      <c r="F4" s="212"/>
      <c r="G4" s="212"/>
      <c r="H4" s="212"/>
      <c r="I4" s="212"/>
      <c r="J4" s="153"/>
    </row>
    <row r="5" spans="1:10" ht="12.75">
      <c r="A5" s="153"/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2.75">
      <c r="A6" s="153"/>
      <c r="B6" s="153"/>
      <c r="C6" s="153"/>
      <c r="D6" s="153"/>
      <c r="E6" s="153"/>
      <c r="F6" s="153"/>
      <c r="G6" s="153"/>
      <c r="H6" s="153"/>
      <c r="I6" s="153"/>
      <c r="J6" s="153"/>
    </row>
    <row r="7" spans="1:10" ht="12.75">
      <c r="A7" s="153"/>
      <c r="B7" s="153"/>
      <c r="C7" s="153"/>
      <c r="D7" s="153"/>
      <c r="E7" s="153"/>
      <c r="F7" s="153"/>
      <c r="G7" s="153"/>
      <c r="H7" s="153"/>
      <c r="I7" s="153"/>
      <c r="J7" s="153"/>
    </row>
    <row r="8" spans="1:10" ht="12.75">
      <c r="A8" s="153"/>
      <c r="B8" s="154" t="s">
        <v>284</v>
      </c>
      <c r="C8" s="154"/>
      <c r="D8" s="154"/>
      <c r="E8" s="154"/>
      <c r="F8" s="154"/>
      <c r="G8" s="154"/>
      <c r="H8" s="154"/>
      <c r="I8" s="154"/>
      <c r="J8" s="153"/>
    </row>
    <row r="9" spans="1:10" ht="12.75">
      <c r="A9" s="153"/>
      <c r="B9" s="211" t="s">
        <v>285</v>
      </c>
      <c r="C9" s="211"/>
      <c r="D9" s="211"/>
      <c r="E9" s="211"/>
      <c r="F9" s="211"/>
      <c r="G9" s="211"/>
      <c r="H9" s="211"/>
      <c r="I9" s="153"/>
      <c r="J9" s="153"/>
    </row>
    <row r="10" spans="1:10" ht="12.75">
      <c r="A10" s="153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51">
      <c r="A11" s="155" t="s">
        <v>49</v>
      </c>
      <c r="B11" s="155" t="s">
        <v>286</v>
      </c>
      <c r="C11" s="156" t="s">
        <v>251</v>
      </c>
      <c r="D11" s="156" t="s">
        <v>252</v>
      </c>
      <c r="E11" s="155" t="s">
        <v>253</v>
      </c>
      <c r="F11" s="209" t="s">
        <v>254</v>
      </c>
      <c r="G11" s="209"/>
      <c r="H11" s="209"/>
      <c r="I11" s="209"/>
      <c r="J11" s="209"/>
    </row>
    <row r="12" spans="1:10" ht="12.75">
      <c r="A12" s="155"/>
      <c r="B12" s="157">
        <v>1</v>
      </c>
      <c r="C12" s="157">
        <v>2</v>
      </c>
      <c r="D12" s="157">
        <v>3</v>
      </c>
      <c r="E12" s="157">
        <v>4</v>
      </c>
      <c r="F12" s="209">
        <v>5</v>
      </c>
      <c r="G12" s="209"/>
      <c r="H12" s="209"/>
      <c r="I12" s="209"/>
      <c r="J12" s="209"/>
    </row>
    <row r="13" spans="1:10" ht="12.75">
      <c r="A13" s="155">
        <v>1</v>
      </c>
      <c r="B13" s="155" t="s">
        <v>289</v>
      </c>
      <c r="C13" s="158">
        <f>C14</f>
        <v>1115337</v>
      </c>
      <c r="D13" s="158">
        <f>D14</f>
        <v>729897</v>
      </c>
      <c r="E13" s="158">
        <v>729897</v>
      </c>
      <c r="F13" s="210">
        <v>100</v>
      </c>
      <c r="G13" s="210"/>
      <c r="H13" s="210"/>
      <c r="I13" s="210"/>
      <c r="J13" s="210"/>
    </row>
    <row r="14" spans="1:10" ht="12.75">
      <c r="A14" s="155"/>
      <c r="B14" s="155" t="s">
        <v>287</v>
      </c>
      <c r="C14" s="158">
        <v>1115337</v>
      </c>
      <c r="D14" s="158">
        <v>729897</v>
      </c>
      <c r="E14" s="158">
        <v>729897</v>
      </c>
      <c r="F14" s="210">
        <v>100</v>
      </c>
      <c r="G14" s="210"/>
      <c r="H14" s="210"/>
      <c r="I14" s="210"/>
      <c r="J14" s="210"/>
    </row>
    <row r="15" spans="1:10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</row>
  </sheetData>
  <sheetProtection/>
  <mergeCells count="8">
    <mergeCell ref="F11:J11"/>
    <mergeCell ref="F12:J12"/>
    <mergeCell ref="F13:J13"/>
    <mergeCell ref="F14:J14"/>
    <mergeCell ref="E1:J1"/>
    <mergeCell ref="E2:J2"/>
    <mergeCell ref="B9:H9"/>
    <mergeCell ref="D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Талажанка</cp:lastModifiedBy>
  <cp:lastPrinted>2019-05-06T07:19:23Z</cp:lastPrinted>
  <dcterms:created xsi:type="dcterms:W3CDTF">1996-10-08T23:32:33Z</dcterms:created>
  <dcterms:modified xsi:type="dcterms:W3CDTF">2019-05-06T07:21:45Z</dcterms:modified>
  <cp:category/>
  <cp:version/>
  <cp:contentType/>
  <cp:contentStatus/>
</cp:coreProperties>
</file>