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" sheetId="6" r:id="rId6"/>
  </sheets>
  <definedNames/>
  <calcPr fullCalcOnLoad="1"/>
</workbook>
</file>

<file path=xl/sharedStrings.xml><?xml version="1.0" encoding="utf-8"?>
<sst xmlns="http://schemas.openxmlformats.org/spreadsheetml/2006/main" count="738" uniqueCount="334">
  <si>
    <t xml:space="preserve">                                               </t>
  </si>
  <si>
    <t xml:space="preserve">  Российская Федерация</t>
  </si>
  <si>
    <t>Красноярский край Казачинский район
Талажанский сельский Совет депутатов</t>
  </si>
  <si>
    <t xml:space="preserve">                                                    </t>
  </si>
  <si>
    <t>" О внесении изменений в Решение Талажанского сельского Совета депутатов от 26 декабря 2022 года № 25-110"О  бюджете Талажанского сельсовета на 2023 год и плановый период 2024-2025 годов"</t>
  </si>
  <si>
    <t xml:space="preserve">       Ведомственная структура расходов бюджета поселения на 2023 год  и плановый период 2024-2025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</si>
  <si>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</si>
  <si>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</si>
  <si>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</si>
  <si>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</si>
  <si>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</si>
  <si>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</si>
  <si>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</si>
  <si>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2023 год</t>
  </si>
  <si>
    <t>Сумма на 2024 год</t>
  </si>
  <si>
    <t>Сумма на 2025 год</t>
  </si>
  <si>
    <t>Администрация Талажанского сельсовета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</si>
  <si>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</si>
  <si>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</si>
  <si>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</si>
  <si>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</si>
  <si>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</si>
  <si>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</si>
  <si>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</si>
  <si>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</si>
  <si>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</si>
  <si>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</si>
  <si>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</si>
  <si>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отдельных органов местного самоуправления</t>
  </si>
  <si>
    <t>Функционирование администрации Талажанского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</si>
  <si>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</si>
  <si>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Закупки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</si>
  <si>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</si>
  <si>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</si>
  <si>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</si>
  <si>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</si>
  <si>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</si>
  <si>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</si>
  <si>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</si>
  <si>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</si>
  <si>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</si>
  <si>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</si>
  <si>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</si>
  <si>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</si>
  <si>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сельсовета""</t>
  </si>
  <si>
    <t>0110000000</t>
  </si>
  <si>
    <t>Мероприятия в области занятости населения в рамках подпрограммы "Благоустройство территории Талажанского сельсовета "муниципальной программы Создание безопасных и комфортных условий для проживания на территории Талажанского сельсовета"</t>
  </si>
  <si>
    <t>0110081060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</si>
  <si>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</si>
  <si>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</si>
  <si>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</si>
  <si>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</si>
  <si>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</si>
  <si>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0110083090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</si>
  <si>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</si>
  <si>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</si>
  <si>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</si>
  <si>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</si>
  <si>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</si>
  <si>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</si>
  <si>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</si>
  <si>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</si>
  <si>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</si>
  <si>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</si>
  <si>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</si>
  <si>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</si>
  <si>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0310</t>
  </si>
  <si>
    <t>Муниципальная программа Талажанского сельсовета"Создание безопасных и комфортных условий для проживания на территории Талажанского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</si>
  <si>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</si>
  <si>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</si>
  <si>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</si>
  <si>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</si>
  <si>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</si>
  <si>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</si>
  <si>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Талажанского сельсовета "Создание безопасных и комфортных условий для проживания на территории Талажанского сельсовета" </t>
  </si>
  <si>
    <t>Пдпрограмма "Содержание автомобильных дорог общего пользования Талажанского сельсовета 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</si>
  <si>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Талажанского сельсовета" на 2018-2020 годы муниципальной программы "Создание безопасных и комфлотных условий для проживания на территории Талажанского сельсовета" </t>
  </si>
  <si>
    <t>Жилищно-коммунальное хозяйство</t>
  </si>
  <si>
    <t>0500</t>
  </si>
  <si>
    <t>Коммунальное хозяйство</t>
  </si>
  <si>
    <t>0502</t>
  </si>
  <si>
    <t xml:space="preserve">Муниципальная программа Талажанского сельсовета"Создание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</si>
  <si>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сельсовета"</t>
  </si>
  <si>
    <t xml:space="preserve">Мероприятия в области организации водоснабжения населения в рамках подпрограммы "Благоустройство территории Талажанского сельсовета "  муниципальной программы Талажанского сельсовета "Создание безопасных и комфортных условий для прживания на территории Талажанского сельсовета" </t>
  </si>
  <si>
    <t>Благоустройство</t>
  </si>
  <si>
    <t>0503</t>
  </si>
  <si>
    <t xml:space="preserve">Подпрограмма  "Благоустройство  территории Талажанского сельсовета" </t>
  </si>
  <si>
    <t>Уличное освещение в рамках подпрограммы "Благоустройство  территории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</si>
  <si>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Организация и содержание мест захоронения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</si>
  <si>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по Благоустройству городских округов и поселений в рамках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</si>
  <si>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Иные межбюджетные трансферты                                                        </t>
  </si>
  <si>
    <t>0800</t>
  </si>
  <si>
    <t xml:space="preserve">Культура, кинематография </t>
  </si>
  <si>
    <t>0801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</si>
  <si>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</si>
  <si>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</si>
  <si>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</si>
  <si>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</si>
  <si>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</si>
  <si>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</si>
  <si>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</si>
  <si>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</si>
  <si>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</si>
  <si>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</si>
  <si>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</si>
  <si>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</si>
  <si>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 общего характера бюджетам бюджетной системы Российской Федерации</t>
  </si>
  <si>
    <t>1400</t>
  </si>
  <si>
    <t xml:space="preserve">Прочие межбюджетные трансферты </t>
  </si>
  <si>
    <t>1403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</si>
  <si>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 сельсовета" </t>
  </si>
  <si>
    <t>Условно утвержденные расходы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</si>
  <si>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</si>
  <si>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к проекту решения Талажанского сельского</t>
  </si>
  <si>
    <t xml:space="preserve">Совета депутатов  от "26".декабря.2022г. №25-110 </t>
  </si>
  <si>
    <t xml:space="preserve">       Распределение бюджетных ассигнований по целевым статьям (муниципальным программам Талажанского сельсовета и непрограммным направления деятельности), группам и подгруппам видов расходов, разделам, подразделам классификации расходов бюджета населения на 2023 год и плановый период 2024-2025 годы</t>
  </si>
  <si>
    <t>Сумма на 2024год</t>
  </si>
  <si>
    <t>Подпрограмма  "Благоустройство  территории Талажанского сельсовета"</t>
  </si>
  <si>
    <t xml:space="preserve">Уличное освещение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</si>
  <si>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Организация и содержание мест захоронения в рамках подпрограммы 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</si>
  <si>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</si>
  <si>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Подпрограмма "Содержания автомобильных дорог общего пользования Талажанского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</si>
  <si>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</si>
  <si>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Обеспечение пожарной безопасности сельских населенных пунктов</t>
  </si>
  <si>
    <t>01300000000</t>
  </si>
  <si>
    <t>01400000000</t>
  </si>
  <si>
    <t xml:space="preserve">Культура, кинематография                                                          </t>
  </si>
  <si>
    <t>Культура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</si>
  <si>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 отдельных органов местного самоуправления</t>
  </si>
  <si>
    <t xml:space="preserve">Межбюджетные трансферты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</si>
  <si>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</si>
  <si>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бюджетам субъектов Российской Федерации и муниципальных образований</t>
  </si>
  <si>
    <t xml:space="preserve">Председатель Талажанского сельсовета Совета депутатов                                        Рагозина Т.В.
</t>
  </si>
  <si>
    <t>Глава Талажанского сельсовета                                                                                       Васильева А.А.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</si>
  <si>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</si>
  <si>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Источники внутреннего финансирования дефицита бюджета поселения в 2023 году и плановом периоде 2024-2025 годов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</si>
  <si>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</si>
  <si>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</si>
  <si>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</si>
  <si>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</si>
  <si>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</si>
  <si>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 xml:space="preserve">   2023 год</t>
  </si>
  <si>
    <t xml:space="preserve">  2024 год</t>
  </si>
  <si>
    <t xml:space="preserve">  2025 год</t>
  </si>
  <si>
    <t>834 01 05 00 00 00 0000 000</t>
  </si>
  <si>
    <t>Изменение остатков средств на счетах по учету средств бюджета</t>
  </si>
  <si>
    <t>834 01 05 00 00 00 0000 500</t>
  </si>
  <si>
    <t>Увеличение остатков средств бюджетов</t>
  </si>
  <si>
    <t>834 01 05 02 00 00 0000 500</t>
  </si>
  <si>
    <t>Увеличение прочих остатков средств бюджетов</t>
  </si>
  <si>
    <t>834 01 05 02 01 00 0000 510</t>
  </si>
  <si>
    <t>Увеличение прочих остатков денежных средств бюджетов</t>
  </si>
  <si>
    <t>834 01 05 02 01 10 0000 510</t>
  </si>
  <si>
    <t>Увеличение прочих остатков денежных средств бюджетов поселений</t>
  </si>
  <si>
    <t>834 01 05 00 00 00 0000 600</t>
  </si>
  <si>
    <t>Уменьшение остатков средств бюджетов</t>
  </si>
  <si>
    <t>834 01 05 02 00 00 0000 600</t>
  </si>
  <si>
    <t>Уменьшение прочих остатков  средств бюджетов</t>
  </si>
  <si>
    <t>834 01 05 02 01 00 0000 610</t>
  </si>
  <si>
    <t>Уменьшение прочих остатков  денежных средств бюджетов</t>
  </si>
  <si>
    <t>834 01 05 02 01 10 0000 610</t>
  </si>
  <si>
    <t>Уменьшение остатков денежных средств бюджетов поселений</t>
  </si>
  <si>
    <t xml:space="preserve">             Итого источников финансирования дефицита бюджета</t>
  </si>
  <si>
    <t xml:space="preserve">                        </t>
  </si>
  <si>
    <t>Доходы бюджета поселения на 2023 год и плановый период 2024-2025 годов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</si>
  <si>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</si>
  <si>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классификации доходов бюджета</t>
  </si>
  <si>
    <t>Наименование кода классификации доходов бюджета</t>
  </si>
  <si>
    <t>Доходы бюджета поселений  2023 года</t>
  </si>
  <si>
    <t>Доходы бюджета поселений  2024 года</t>
  </si>
  <si>
    <t>Доходы бюджета поселений  2025 года</t>
  </si>
  <si>
    <t>000 1 00 00000 00 0000 000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</si>
  <si>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</si>
  <si>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</si>
  <si>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</si>
  <si>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</si>
  <si>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</si>
  <si>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</si>
  <si>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</si>
  <si>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</si>
  <si>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</si>
  <si>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</si>
  <si>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</si>
  <si>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</si>
  <si>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</si>
  <si>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</si>
  <si>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</si>
  <si>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100 1 03 02250 01 0000 110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</si>
  <si>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</si>
  <si>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</si>
  <si>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</si>
  <si>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</si>
  <si>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</si>
  <si>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</si>
  <si>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</si>
  <si>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</si>
  <si>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</si>
  <si>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</si>
  <si>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</si>
  <si>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</si>
  <si>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</si>
  <si>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</si>
  <si>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</si>
  <si>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</si>
  <si>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</si>
  <si>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</si>
  <si>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</si>
  <si>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</si>
  <si>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</si>
  <si>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</si>
  <si>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</si>
  <si>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</si>
  <si>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</si>
  <si>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</si>
  <si>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</si>
  <si>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</si>
  <si>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</si>
  <si>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834 1 11 05070 00 0000 120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</si>
  <si>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</si>
  <si>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</si>
  <si>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</si>
  <si>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 xml:space="preserve"> 000 2 00 00000 00 0000 000</t>
  </si>
  <si>
    <t>БЕЗВОЗМЕЗДНЫЕ ПОСТУПЛЕНИЯ</t>
  </si>
  <si>
    <t xml:space="preserve"> 000 2 02 0000 00 0000 000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</si>
  <si>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</si>
  <si>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</si>
  <si>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субъектов Российской Федерации и муниципальных образований</t>
  </si>
  <si>
    <t>834 2 02 15001 00 0000 150</t>
  </si>
  <si>
    <t>Дотации на выравнивание бюджетной обеспеченности</t>
  </si>
  <si>
    <t>834 2 02 15001 10 0020 150</t>
  </si>
  <si>
    <t>Дотации бюджетам сельских поселений на выравнивание  бюджетной обеспеченности из районного бюджета за счет субвенции из краевого бюджета</t>
  </si>
  <si>
    <t>000  2 02 30000 00 0000 150</t>
  </si>
  <si>
    <t xml:space="preserve">Субвенции бюджетам субъектов Российской Федерации и муниципальных образований </t>
  </si>
  <si>
    <t>834 2 02 30024 00 0000 150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</si>
  <si>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</si>
  <si>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834 2 02 30024 10 4901 150</t>
  </si>
  <si>
    <t>Субвенции бюджетам сельских поселений на выполнение передаваемых полномочий субъектов Российской Федерации</t>
  </si>
  <si>
    <t>834 2 02 35118 00 0000 150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</si>
  <si>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</si>
  <si>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834 2 02 35118 10 0000 150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</si>
  <si>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</si>
  <si>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</si>
  <si>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834 2 02 49999 00 0000 150</t>
  </si>
  <si>
    <t>Прочие межбюджетные трансферты, передаваемые бюджетам</t>
  </si>
  <si>
    <t>834 2 02 49999 10 0000 150</t>
  </si>
  <si>
    <t>Прочие межбюджетные трансферты, передаваемые бюджетам сельских поселений</t>
  </si>
  <si>
    <t>834 2 02 49999 10 0002 150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</si>
  <si>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</si>
  <si>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       Распределение бюджетных ассигнований по разделам  и подразделам бюджетной классификации расходов бюджетов Российской  Федерации на 2023 год и плановый период 2024-2025 годов</t>
  </si>
  <si>
    <t>Наименование показателя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</si>
  <si>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</si>
  <si>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ЧС природного и технологического характера, пожарная безопасность</t>
  </si>
  <si>
    <t>Дорожное хозяйство (дорожный фонд)</t>
  </si>
  <si>
    <t>Культура, кинематография</t>
  </si>
  <si>
    <t>Межбюджетные трансферты бюджетам субьектов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</si>
  <si>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</si>
  <si>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Физическая культура и спорт</t>
  </si>
  <si>
    <t>1100</t>
  </si>
  <si>
    <t xml:space="preserve">Физическая культура </t>
  </si>
  <si>
    <t>1101</t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</si>
  <si>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</si>
  <si>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</si>
  <si>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>в/н башня</t>
  </si>
  <si>
    <t>э/э</t>
  </si>
  <si>
    <t>к  решению Талажанского сельского</t>
  </si>
  <si>
    <t>Совета депутатов  от 26.12.2022г. № 25-110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</si>
  <si>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2</t>
    </r>
  </si>
  <si>
    <t>к   решению Талажанского сельского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</si>
  <si>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</si>
  <si>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</si>
  <si>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Осуществление расходов, направленных на реализацию мероприятий по поддержке местных инициатив в рамках подпрограммы "Благоустройство территории Талажанского сельсовета" муниципальной программы Талажанскогосельсовета "Создание безопасных и комфортных условий для проживания на территории Талажанского сельсовета"</t>
  </si>
  <si>
    <t>834 2 02 49999 10 7641 150</t>
  </si>
  <si>
    <t>834 2 02 49999 10 7412 150</t>
  </si>
  <si>
    <t>834 2 02 49999 10 2724 150</t>
  </si>
  <si>
    <t>834 1 17 15030 10 0002 150</t>
  </si>
  <si>
    <t>Инициативные платежи, зачисляемые в бюджеты сельских поселений  от физических лиц</t>
  </si>
  <si>
    <t>834 2 02 16001 10 0030 150</t>
  </si>
  <si>
    <t>802 2 02 16001 00 0000 150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</si>
  <si>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</si>
  <si>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</si>
  <si>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Совета депутатов  от 05.05.2023г. № 26-12</t>
  </si>
  <si>
    <t>Совета депутатов  от 05.05. 2023г. № 26-12</t>
  </si>
  <si>
    <t>ПРОЧИЕ НЕНАЛОГОВЫЕ ДОХОДЫ</t>
  </si>
  <si>
    <t xml:space="preserve">Инициативные платежи, зачисляемые в бюджеты сельских поселений 
</t>
  </si>
  <si>
    <t>834 1 17 15030 10 0000 150</t>
  </si>
  <si>
    <t>Инициативные платежи</t>
  </si>
  <si>
    <t>834 1 17 15000 00 0000 150</t>
  </si>
  <si>
    <t>8341 17 00000 00 0000 000</t>
  </si>
  <si>
    <t>ИТОГО: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</si>
  <si>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</si>
  <si>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 xml:space="preserve">   Приложение 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</si>
  <si>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</si>
  <si>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</si>
  <si>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110027240</t>
  </si>
  <si>
    <t>Обеспечение мероприятий по первичным мерам пожарной безопасности в рамках подпрограммы 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</si>
  <si>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01300S4120</t>
  </si>
  <si>
    <t xml:space="preserve"> Приложение 5</t>
  </si>
  <si>
    <t>01100S6410</t>
  </si>
  <si>
    <t>Расходы, на реализацию мероприятий по поддержке местных инициатив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</si>
  <si>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2. Утвердить основные характеристики бюджета поселения на 2024 год и на 2025 год:</t>
  </si>
  <si>
    <t xml:space="preserve"> -  дефицит  бюджета поселения на 2024 год в сумме 0 рублей и на 2025 год в сумме 0 рублей;</t>
  </si>
  <si>
    <t>1.Приложение № 1 изложить в новой редакции, согласно приложению № 1 к настоящему решению.</t>
  </si>
  <si>
    <t>2.Приложение № 2 изложить в новой редакции, согласно приложению № 2 к настоящему решению.</t>
  </si>
  <si>
    <t>3.Приложение №3 изложить в новой редакции, согласно приложению № 3 к настоящему решению.</t>
  </si>
  <si>
    <t>4.Приложение № 4 изложить в новой редакции, согласно приложению № 4 к настоящему решению.</t>
  </si>
  <si>
    <t>5.Приложение № 5 изложить в новой редакции, согласно приложению № 5 к настоящему решению.</t>
  </si>
  <si>
    <t>Мероприятия в области занятости населения в рамках подпрограммы "Благоустройство  территории Талажанского сельсовета" муниципальной программы  "Создание безопасных и комфортных условий для проживания на территории Талажанского сельсовета"</t>
  </si>
  <si>
    <t>ИТОГО</t>
  </si>
  <si>
    <t>Средства на частичную компенсацию расходов на повышение оплаты труда отдельным категориям работников бюджетной сферы по администрации Талажанского сельсовета в рамках непрограмных расходов отдельных органов местного самоуправления</t>
  </si>
  <si>
    <t>Средства на частичную компенсацию расходов на повышение оплаты труда отдельным категориям работников бюджетной сферы по администрации Талажанского  сельсовета в рамках непрограмных расходов отдельных органов местного самоуправления</t>
  </si>
  <si>
    <t xml:space="preserve"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</si>
  <si>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Расходы на выплаты персоналу в целях обеспечения выполнения функций (муниципальными) органами, казенными учреждениями, органами управления государственными внебюджетными фондами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</si>
  <si>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</si>
  <si>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Талажанского сельсовета" муниципальной программы Талажанского  сельсовета "Создание безопасных и комфортных условий для проживания на территории Талажанскогоо сельсовета"</t>
  </si>
  <si>
    <t>Национальная безопасность и правоохранительная деятельность</t>
  </si>
  <si>
    <t>Средства на частичную компенсацию расходов на повышение оплаты труда отдельным категориям работников бюджетной сферы по администрации Талажанского  сельсоветав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</si>
  <si>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Талажанского  сельсовета в рамках непрограмных расходов отдельных органов местного самоуправления</t>
  </si>
  <si>
    <t>Закупки товаров, работ и услуг для обеспечения государственных (муниципальных) нужд</t>
  </si>
  <si>
    <t xml:space="preserve">   - утвердить общий объем  доходов бюджета поселения в сумме 7 893 134,00 рублей; </t>
  </si>
  <si>
    <t xml:space="preserve">   - утвердить общий объем  расходов бюджета поселения в сумме 8 069 518,92 рублей ;</t>
  </si>
  <si>
    <t xml:space="preserve">    -  дефицит  бюджета поселения в сумме 176 384,92 рублей;</t>
  </si>
  <si>
    <t xml:space="preserve">     -источники внутреннего финансирования дефицита бюджета поселения  в сумме 176 384,92  рублей согласно приложению 1 к настоящему Решению.</t>
  </si>
  <si>
    <t xml:space="preserve"> - прогнозируемый общий объем  доходов бюджета поселения на 2024 год в сумме 7 018 462,00 рублей  и  на 2025 год в сумме    7 024 010,00  рублей ;</t>
  </si>
  <si>
    <t xml:space="preserve">    - общий объем расходов бюджета поселения  на 2024 год в сумме 7 018 462,00рублей, в том числе условно утвержденные расходы в сумме 174 477,68 рублей и  на 2025 год сумме 7 024 010,00 рублей, в том числе условно утвержденные расходы в сумме 346165,85 рублей;</t>
  </si>
  <si>
    <t xml:space="preserve"> - источники внутреннего финансирования дефицита   бюджета  поселения на 2024 год  в сумме 0,00 рублей и на 2025 год в сумме 0,00 рублей согласно приложению 1 к настоящему Решению.</t>
  </si>
  <si>
    <t xml:space="preserve">Статья 2.        </t>
  </si>
  <si>
    <t>Решение вступает в силу со дня его официального опубликования в газете  «Талажанский вестник» и распространяет свое действие на правоотношения, возникшие с  01 января 2023 года</t>
  </si>
  <si>
    <t xml:space="preserve">     РЕШЕНИЕ</t>
  </si>
  <si>
    <t xml:space="preserve">    Статья 1. </t>
  </si>
  <si>
    <t>1. Внести в решение Талажанского сельсовета Совета депутатов от 26.12.2022г. № 25-110  "О бюджете Талажанского сельсовета  на 2023год и плановый период 2024-2025 годов следующие изменения:</t>
  </si>
  <si>
    <t>с. Талажанка
"05" мая 2023г.                                                                                                                                                              № 26-12</t>
  </si>
  <si>
    <t>Вестник</t>
  </si>
  <si>
    <t>ОМСУ №</t>
  </si>
  <si>
    <t>258 от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</si>
</sst>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</numFmts>
  <fonts count="52">
    <font>
      <sz val="10"/>
      <name val="Arial Cyr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4" fillId="0" borderId="0" xfId="0" applyFont="1" applyFill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53" applyFont="1" applyBorder="1" applyAlignment="1">
      <alignment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33" borderId="15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180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180" fontId="10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180" fontId="1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1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 indent="3"/>
    </xf>
    <xf numFmtId="0" fontId="3" fillId="0" borderId="0" xfId="0" applyFont="1" applyFill="1" applyAlignment="1">
      <alignment vertical="center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9" fontId="3" fillId="33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justify"/>
    </xf>
    <xf numFmtId="0" fontId="3" fillId="33" borderId="10" xfId="0" applyNumberFormat="1" applyFont="1" applyFill="1" applyBorder="1" applyAlignment="1">
      <alignment horizontal="left" wrapText="1"/>
    </xf>
    <xf numFmtId="49" fontId="3" fillId="33" borderId="17" xfId="0" applyNumberFormat="1" applyFont="1" applyFill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32" borderId="0" xfId="0" applyFont="1" applyFill="1" applyAlignment="1">
      <alignment/>
    </xf>
    <xf numFmtId="0" fontId="3" fillId="32" borderId="10" xfId="53" applyFont="1" applyFill="1" applyBorder="1" applyAlignment="1">
      <alignment horizontal="center" vertical="top" wrapText="1"/>
      <protection/>
    </xf>
    <xf numFmtId="4" fontId="2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vertical="top" wrapText="1"/>
    </xf>
    <xf numFmtId="4" fontId="3" fillId="32" borderId="10" xfId="0" applyNumberFormat="1" applyFont="1" applyFill="1" applyBorder="1" applyAlignment="1">
      <alignment horizontal="right"/>
    </xf>
    <xf numFmtId="4" fontId="3" fillId="32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 horizontal="right" vertical="top" wrapText="1"/>
    </xf>
    <xf numFmtId="0" fontId="11" fillId="32" borderId="0" xfId="0" applyFont="1" applyFill="1" applyAlignment="1">
      <alignment horizontal="right"/>
    </xf>
    <xf numFmtId="4" fontId="10" fillId="32" borderId="10" xfId="0" applyNumberFormat="1" applyFont="1" applyFill="1" applyBorder="1" applyAlignment="1">
      <alignment horizontal="right" vertical="top" wrapText="1"/>
    </xf>
    <xf numFmtId="4" fontId="11" fillId="32" borderId="10" xfId="0" applyNumberFormat="1" applyFont="1" applyFill="1" applyBorder="1" applyAlignment="1">
      <alignment horizontal="right" vertical="top" wrapText="1"/>
    </xf>
    <xf numFmtId="180" fontId="11" fillId="32" borderId="10" xfId="0" applyNumberFormat="1" applyFont="1" applyFill="1" applyBorder="1" applyAlignment="1">
      <alignment horizontal="center" vertical="top" wrapText="1"/>
    </xf>
    <xf numFmtId="49" fontId="11" fillId="32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80" fontId="11" fillId="32" borderId="1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" fontId="3" fillId="32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vertical="top" wrapText="1"/>
    </xf>
    <xf numFmtId="180" fontId="3" fillId="32" borderId="10" xfId="0" applyNumberFormat="1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right" vertical="top" wrapText="1"/>
    </xf>
    <xf numFmtId="0" fontId="5" fillId="32" borderId="0" xfId="0" applyFont="1" applyFill="1" applyAlignment="1">
      <alignment/>
    </xf>
    <xf numFmtId="0" fontId="4" fillId="32" borderId="0" xfId="0" applyFont="1" applyFill="1" applyBorder="1" applyAlignment="1">
      <alignment horizontal="center" vertical="top" wrapText="1"/>
    </xf>
    <xf numFmtId="0" fontId="10" fillId="32" borderId="0" xfId="0" applyFont="1" applyFill="1" applyAlignment="1">
      <alignment horizontal="right"/>
    </xf>
    <xf numFmtId="0" fontId="12" fillId="32" borderId="0" xfId="0" applyFont="1" applyFill="1" applyAlignment="1">
      <alignment/>
    </xf>
    <xf numFmtId="4" fontId="11" fillId="32" borderId="10" xfId="0" applyNumberFormat="1" applyFont="1" applyFill="1" applyBorder="1" applyAlignment="1">
      <alignment/>
    </xf>
    <xf numFmtId="0" fontId="10" fillId="32" borderId="10" xfId="0" applyFont="1" applyFill="1" applyBorder="1" applyAlignment="1">
      <alignment horizontal="right" vertical="top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11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9" xfId="0" applyFont="1" applyBorder="1" applyAlignment="1">
      <alignment horizontal="right"/>
    </xf>
    <xf numFmtId="0" fontId="3" fillId="0" borderId="10" xfId="53" applyFont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32" borderId="14" xfId="0" applyNumberFormat="1" applyFont="1" applyFill="1" applyBorder="1" applyAlignment="1">
      <alignment horizontal="right" vertical="top" wrapText="1"/>
    </xf>
    <xf numFmtId="4" fontId="3" fillId="32" borderId="13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32" borderId="10" xfId="53" applyFont="1" applyFill="1" applyBorder="1" applyAlignment="1">
      <alignment horizontal="center" vertical="top" wrapText="1"/>
      <protection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4" fontId="2" fillId="32" borderId="0" xfId="0" applyNumberFormat="1" applyFont="1" applyFill="1" applyAlignment="1">
      <alignment horizontal="right"/>
    </xf>
    <xf numFmtId="4" fontId="3" fillId="32" borderId="0" xfId="0" applyNumberFormat="1" applyFont="1" applyFill="1" applyAlignment="1">
      <alignment horizontal="center"/>
    </xf>
    <xf numFmtId="4" fontId="3" fillId="32" borderId="10" xfId="0" applyNumberFormat="1" applyFont="1" applyFill="1" applyBorder="1" applyAlignment="1">
      <alignment horizontal="center" vertical="top" wrapText="1"/>
    </xf>
    <xf numFmtId="4" fontId="0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11" fillId="32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19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90">
      <selection activeCell="A11" sqref="A11:K11"/>
    </sheetView>
  </sheetViews>
  <sheetFormatPr defaultColWidth="9.25390625" defaultRowHeight="12.75"/>
  <cols>
    <col min="1" max="1" width="6.25390625" style="0" customWidth="1"/>
    <col min="2" max="2" width="34.00390625" style="0" customWidth="1"/>
    <col min="3" max="4" width="7.00390625" style="0" customWidth="1"/>
    <col min="5" max="5" width="12.875" style="0" customWidth="1"/>
    <col min="6" max="6" width="7.125" style="0" customWidth="1"/>
    <col min="7" max="7" width="13.25390625" style="0" customWidth="1"/>
    <col min="8" max="9" width="13.75390625" style="0" customWidth="1"/>
    <col min="10" max="10" width="0.2421875" style="0" customWidth="1"/>
    <col min="11" max="11" width="9.25390625" style="0" hidden="1" customWidth="1"/>
  </cols>
  <sheetData>
    <row r="1" ht="7.5" customHeight="1">
      <c r="A1" s="74"/>
    </row>
    <row r="2" spans="1:9" ht="15.75">
      <c r="A2" s="23" t="s">
        <v>0</v>
      </c>
      <c r="B2" s="150" t="s">
        <v>1</v>
      </c>
      <c r="C2" s="150"/>
      <c r="D2" s="150"/>
      <c r="E2" s="150"/>
      <c r="F2" s="150"/>
      <c r="G2" s="150"/>
      <c r="H2" s="150"/>
      <c r="I2" s="78"/>
    </row>
    <row r="3" spans="1:10" ht="16.5" customHeight="1">
      <c r="A3" s="150" t="s">
        <v>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ht="8.25" customHeight="1">
      <c r="A5" s="24" t="s">
        <v>3</v>
      </c>
    </row>
    <row r="6" spans="1:10" ht="22.5" customHeight="1">
      <c r="A6" s="151" t="s">
        <v>327</v>
      </c>
      <c r="B6" s="151"/>
      <c r="C6" s="151"/>
      <c r="D6" s="151"/>
      <c r="E6" s="151"/>
      <c r="F6" s="151"/>
      <c r="G6" s="151"/>
      <c r="H6" s="151"/>
      <c r="I6" s="151"/>
      <c r="J6" s="151"/>
    </row>
    <row r="7" ht="0.75" customHeight="1" hidden="1">
      <c r="A7" s="24"/>
    </row>
    <row r="8" spans="1:11" ht="29.25" customHeight="1">
      <c r="A8" s="156" t="s">
        <v>330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1" ht="10.5" customHeight="1" hidden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1" ht="14.25" customHeight="1" hidden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</row>
    <row r="11" spans="1:11" ht="48" customHeight="1">
      <c r="A11" s="152" t="s">
        <v>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ht="6.75" customHeight="1">
      <c r="A12" s="75"/>
    </row>
    <row r="13" ht="9" customHeight="1">
      <c r="A13" s="76"/>
    </row>
    <row r="14" spans="1:11" ht="22.5" customHeight="1">
      <c r="A14" s="153" t="s">
        <v>328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</row>
    <row r="15" spans="1:11" ht="15" customHeight="1" hidden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</row>
    <row r="16" spans="1:11" ht="27" customHeight="1" hidden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</row>
    <row r="17" spans="1:11" ht="27" customHeight="1">
      <c r="A17" s="144" t="s">
        <v>329</v>
      </c>
      <c r="B17" s="144"/>
      <c r="C17" s="144"/>
      <c r="D17" s="144"/>
      <c r="E17" s="144"/>
      <c r="F17" s="144"/>
      <c r="G17" s="144"/>
      <c r="H17" s="144"/>
      <c r="I17" s="144"/>
      <c r="J17" s="1"/>
      <c r="K17" s="1"/>
    </row>
    <row r="18" spans="10:13" ht="12.75">
      <c r="J18" s="81"/>
      <c r="K18" s="81"/>
      <c r="L18" s="81"/>
      <c r="M18" s="81"/>
    </row>
    <row r="19" spans="1:13" ht="16.5" customHeight="1">
      <c r="A19" s="145" t="s">
        <v>318</v>
      </c>
      <c r="B19" s="145"/>
      <c r="C19" s="145"/>
      <c r="D19" s="145"/>
      <c r="E19" s="145"/>
      <c r="F19" s="145"/>
      <c r="G19" s="145"/>
      <c r="H19" s="145"/>
      <c r="I19" s="123"/>
      <c r="J19" s="82"/>
      <c r="K19" s="82"/>
      <c r="L19" s="82"/>
      <c r="M19" s="82"/>
    </row>
    <row r="20" spans="1:13" ht="12.75" customHeight="1" hidden="1">
      <c r="A20" s="123"/>
      <c r="B20" s="123"/>
      <c r="C20" s="123"/>
      <c r="D20" s="123"/>
      <c r="E20" s="123"/>
      <c r="F20" s="123"/>
      <c r="G20" s="123"/>
      <c r="H20" s="123"/>
      <c r="I20" s="123"/>
      <c r="J20" s="82"/>
      <c r="K20" s="82"/>
      <c r="L20" s="82"/>
      <c r="M20" s="82"/>
    </row>
    <row r="21" spans="1:9" ht="14.25" customHeight="1">
      <c r="A21" s="145" t="s">
        <v>319</v>
      </c>
      <c r="B21" s="145"/>
      <c r="C21" s="145"/>
      <c r="D21" s="145"/>
      <c r="E21" s="145"/>
      <c r="F21" s="145"/>
      <c r="G21" s="145"/>
      <c r="H21" s="145"/>
      <c r="I21" s="145"/>
    </row>
    <row r="22" spans="1:9" ht="12.75" customHeight="1">
      <c r="A22" s="145" t="s">
        <v>320</v>
      </c>
      <c r="B22" s="145"/>
      <c r="C22" s="145"/>
      <c r="D22" s="145"/>
      <c r="E22" s="145"/>
      <c r="F22" s="145"/>
      <c r="G22" s="145"/>
      <c r="H22" s="145"/>
      <c r="I22" s="123"/>
    </row>
    <row r="23" spans="1:9" ht="26.25" customHeight="1">
      <c r="A23" s="144" t="s">
        <v>321</v>
      </c>
      <c r="B23" s="144"/>
      <c r="C23" s="144"/>
      <c r="D23" s="144"/>
      <c r="E23" s="144"/>
      <c r="F23" s="144"/>
      <c r="G23" s="144"/>
      <c r="H23" s="144"/>
      <c r="I23" s="144"/>
    </row>
    <row r="24" ht="15" customHeight="1"/>
    <row r="25" spans="1:9" ht="18" customHeight="1">
      <c r="A25" s="154" t="s">
        <v>299</v>
      </c>
      <c r="B25" s="154"/>
      <c r="C25" s="154"/>
      <c r="D25" s="154"/>
      <c r="E25" s="154"/>
      <c r="F25" s="154"/>
      <c r="G25" s="154"/>
      <c r="H25" s="154"/>
      <c r="I25" s="154"/>
    </row>
    <row r="27" spans="1:9" ht="32.25" customHeight="1">
      <c r="A27" s="149" t="s">
        <v>322</v>
      </c>
      <c r="B27" s="149"/>
      <c r="C27" s="149"/>
      <c r="D27" s="149"/>
      <c r="E27" s="149"/>
      <c r="F27" s="149"/>
      <c r="G27" s="149"/>
      <c r="H27" s="149"/>
      <c r="I27" s="149"/>
    </row>
    <row r="28" spans="1:9" ht="0.75" customHeight="1">
      <c r="A28" s="149"/>
      <c r="B28" s="149"/>
      <c r="C28" s="149"/>
      <c r="D28" s="149"/>
      <c r="E28" s="149"/>
      <c r="F28" s="149"/>
      <c r="G28" s="149"/>
      <c r="H28" s="149"/>
      <c r="I28" s="149"/>
    </row>
    <row r="29" spans="1:9" ht="35.25" customHeight="1">
      <c r="A29" s="149" t="s">
        <v>323</v>
      </c>
      <c r="B29" s="149"/>
      <c r="C29" s="149"/>
      <c r="D29" s="149"/>
      <c r="E29" s="149"/>
      <c r="F29" s="149"/>
      <c r="G29" s="149"/>
      <c r="H29" s="149"/>
      <c r="I29" s="149"/>
    </row>
    <row r="30" spans="1:9" ht="12.75">
      <c r="A30" s="145" t="s">
        <v>300</v>
      </c>
      <c r="B30" s="145"/>
      <c r="C30" s="145"/>
      <c r="D30" s="145"/>
      <c r="E30" s="145"/>
      <c r="F30" s="145"/>
      <c r="G30" s="145"/>
      <c r="H30" s="145"/>
      <c r="I30" s="145"/>
    </row>
    <row r="31" spans="1:9" ht="30.75" customHeight="1">
      <c r="A31" s="144" t="s">
        <v>324</v>
      </c>
      <c r="B31" s="144"/>
      <c r="C31" s="144"/>
      <c r="D31" s="144"/>
      <c r="E31" s="144"/>
      <c r="F31" s="144"/>
      <c r="G31" s="144"/>
      <c r="H31" s="144"/>
      <c r="I31" s="144"/>
    </row>
    <row r="33" spans="1:9" ht="12.75">
      <c r="A33" s="145" t="s">
        <v>301</v>
      </c>
      <c r="B33" s="145"/>
      <c r="C33" s="145"/>
      <c r="D33" s="145"/>
      <c r="E33" s="145"/>
      <c r="F33" s="145"/>
      <c r="G33" s="145"/>
      <c r="H33" s="145"/>
      <c r="I33" s="145"/>
    </row>
    <row r="34" spans="1:9" ht="14.25" customHeight="1">
      <c r="A34" s="145" t="s">
        <v>302</v>
      </c>
      <c r="B34" s="145"/>
      <c r="C34" s="145"/>
      <c r="D34" s="145"/>
      <c r="E34" s="145"/>
      <c r="F34" s="145"/>
      <c r="G34" s="145"/>
      <c r="H34" s="145"/>
      <c r="I34" s="145"/>
    </row>
    <row r="35" spans="1:9" ht="15" customHeight="1">
      <c r="A35" s="145" t="s">
        <v>303</v>
      </c>
      <c r="B35" s="145"/>
      <c r="C35" s="145"/>
      <c r="D35" s="145"/>
      <c r="E35" s="145"/>
      <c r="F35" s="145"/>
      <c r="G35" s="145"/>
      <c r="H35" s="145"/>
      <c r="I35" s="145"/>
    </row>
    <row r="36" spans="1:9" ht="12.75">
      <c r="A36" s="145" t="s">
        <v>304</v>
      </c>
      <c r="B36" s="145"/>
      <c r="C36" s="145"/>
      <c r="D36" s="145"/>
      <c r="E36" s="145"/>
      <c r="F36" s="145"/>
      <c r="G36" s="145"/>
      <c r="H36" s="145"/>
      <c r="I36" s="145"/>
    </row>
    <row r="37" spans="1:9" ht="12.75">
      <c r="A37" s="145" t="s">
        <v>305</v>
      </c>
      <c r="B37" s="145"/>
      <c r="C37" s="145"/>
      <c r="D37" s="145"/>
      <c r="E37" s="145"/>
      <c r="F37" s="145"/>
      <c r="G37" s="145"/>
      <c r="H37" s="145"/>
      <c r="I37" s="145"/>
    </row>
    <row r="39" spans="1:2" ht="12.75">
      <c r="A39" s="147" t="s">
        <v>325</v>
      </c>
      <c r="B39" s="147"/>
    </row>
    <row r="40" spans="1:9" ht="29.25" customHeight="1">
      <c r="A40" s="144" t="s">
        <v>326</v>
      </c>
      <c r="B40" s="146"/>
      <c r="C40" s="146"/>
      <c r="D40" s="146"/>
      <c r="E40" s="146"/>
      <c r="F40" s="146"/>
      <c r="G40" s="146"/>
      <c r="H40" s="146"/>
      <c r="I40" s="146"/>
    </row>
    <row r="41" spans="1:9" ht="12.75">
      <c r="A41" s="123"/>
      <c r="B41" s="122"/>
      <c r="C41" s="122"/>
      <c r="D41" s="122"/>
      <c r="E41" s="122"/>
      <c r="F41" s="122"/>
      <c r="G41" s="122"/>
      <c r="H41" s="122"/>
      <c r="I41" s="122"/>
    </row>
    <row r="42" spans="1:9" ht="12.75">
      <c r="A42" s="123"/>
      <c r="B42" s="122"/>
      <c r="C42" s="122"/>
      <c r="D42" s="122"/>
      <c r="E42" s="122"/>
      <c r="F42" s="122"/>
      <c r="G42" s="122"/>
      <c r="H42" s="122"/>
      <c r="I42" s="122"/>
    </row>
    <row r="44" spans="1:9" ht="12.75">
      <c r="A44" s="148" t="s">
        <v>132</v>
      </c>
      <c r="B44" s="148"/>
      <c r="C44" s="148"/>
      <c r="D44" s="148"/>
      <c r="E44" s="148"/>
      <c r="F44" s="148"/>
      <c r="G44" s="148"/>
      <c r="H44" s="148"/>
      <c r="I44" s="148"/>
    </row>
    <row r="45" spans="1:9" ht="12.75">
      <c r="A45" s="73"/>
      <c r="B45" s="73"/>
      <c r="C45" s="73"/>
      <c r="D45" s="73"/>
      <c r="E45" s="73"/>
      <c r="F45" s="73"/>
      <c r="G45" s="73"/>
      <c r="H45" s="73"/>
      <c r="I45" s="73"/>
    </row>
    <row r="46" spans="1:9" ht="12.75">
      <c r="A46" s="143" t="s">
        <v>133</v>
      </c>
      <c r="B46" s="143"/>
      <c r="C46" s="143"/>
      <c r="D46" s="143"/>
      <c r="E46" s="143"/>
      <c r="F46" s="143"/>
      <c r="G46" s="143"/>
      <c r="H46" s="143"/>
      <c r="I46" s="143"/>
    </row>
  </sheetData>
  <sheetProtection/>
  <mergeCells count="26">
    <mergeCell ref="A3:J4"/>
    <mergeCell ref="A8:K10"/>
    <mergeCell ref="A15:K16"/>
    <mergeCell ref="A29:I29"/>
    <mergeCell ref="A33:I33"/>
    <mergeCell ref="A34:I34"/>
    <mergeCell ref="B2:H2"/>
    <mergeCell ref="A6:J6"/>
    <mergeCell ref="A11:K11"/>
    <mergeCell ref="A14:K14"/>
    <mergeCell ref="A19:H19"/>
    <mergeCell ref="A30:I30"/>
    <mergeCell ref="A21:I21"/>
    <mergeCell ref="A22:H22"/>
    <mergeCell ref="A23:I23"/>
    <mergeCell ref="A25:I25"/>
    <mergeCell ref="A46:I46"/>
    <mergeCell ref="A17:I17"/>
    <mergeCell ref="A35:I35"/>
    <mergeCell ref="A36:I36"/>
    <mergeCell ref="A37:I37"/>
    <mergeCell ref="A40:I40"/>
    <mergeCell ref="A39:B39"/>
    <mergeCell ref="A44:I44"/>
    <mergeCell ref="A27:I28"/>
    <mergeCell ref="A31:I31"/>
  </mergeCells>
  <printOptions/>
  <pageMargins left="0.75" right="0.75" top="1" bottom="1" header="0.5" footer="0.5"/>
  <pageSetup horizontalDpi="180" verticalDpi="18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A3" sqref="A3:F3"/>
    </sheetView>
  </sheetViews>
  <sheetFormatPr defaultColWidth="9.25390625" defaultRowHeight="12.75"/>
  <cols>
    <col min="1" max="1" width="5.25390625" style="0" customWidth="1"/>
    <col min="2" max="2" width="21.875" style="0" customWidth="1"/>
    <col min="3" max="3" width="36.125" style="0" customWidth="1"/>
    <col min="4" max="4" width="12.125" style="0" customWidth="1"/>
    <col min="5" max="5" width="13.125" style="0" customWidth="1"/>
    <col min="6" max="6" width="14.875" style="0" customWidth="1"/>
  </cols>
  <sheetData>
    <row r="1" spans="1:6" ht="12.75">
      <c r="A1" s="159" t="s">
        <v>134</v>
      </c>
      <c r="B1" s="159"/>
      <c r="C1" s="159"/>
      <c r="D1" s="159"/>
      <c r="E1" s="159"/>
      <c r="F1" s="159"/>
    </row>
    <row r="2" spans="1:6" ht="12.75">
      <c r="A2" s="159" t="s">
        <v>267</v>
      </c>
      <c r="B2" s="159"/>
      <c r="C2" s="159"/>
      <c r="D2" s="159"/>
      <c r="E2" s="159"/>
      <c r="F2" s="159"/>
    </row>
    <row r="3" spans="1:6" ht="12.75">
      <c r="A3" s="159" t="s">
        <v>281</v>
      </c>
      <c r="B3" s="159"/>
      <c r="C3" s="159"/>
      <c r="D3" s="159"/>
      <c r="E3" s="159"/>
      <c r="F3" s="159"/>
    </row>
    <row r="5" spans="1:7" ht="12.75">
      <c r="A5" s="159" t="s">
        <v>134</v>
      </c>
      <c r="B5" s="159"/>
      <c r="C5" s="159"/>
      <c r="D5" s="159"/>
      <c r="E5" s="159"/>
      <c r="F5" s="159"/>
      <c r="G5" s="2"/>
    </row>
    <row r="6" spans="1:7" ht="12.75">
      <c r="A6" s="159" t="s">
        <v>264</v>
      </c>
      <c r="B6" s="159"/>
      <c r="C6" s="159"/>
      <c r="D6" s="159"/>
      <c r="E6" s="159"/>
      <c r="F6" s="159"/>
      <c r="G6" s="2"/>
    </row>
    <row r="7" spans="1:7" ht="12.75">
      <c r="A7" s="159" t="s">
        <v>265</v>
      </c>
      <c r="B7" s="159"/>
      <c r="C7" s="159"/>
      <c r="D7" s="159"/>
      <c r="E7" s="159"/>
      <c r="F7" s="159"/>
      <c r="G7" s="2"/>
    </row>
    <row r="8" spans="1:7" ht="12.75">
      <c r="A8" s="37"/>
      <c r="B8" s="2"/>
      <c r="C8" s="2"/>
      <c r="D8" s="2"/>
      <c r="E8" s="2"/>
      <c r="F8" s="2"/>
      <c r="G8" s="2"/>
    </row>
    <row r="9" s="38" customFormat="1" ht="12.75">
      <c r="A9" s="38" t="s">
        <v>135</v>
      </c>
    </row>
    <row r="10" spans="1:7" ht="12.75">
      <c r="A10" s="160"/>
      <c r="B10" s="160"/>
      <c r="C10" s="160"/>
      <c r="D10" s="160"/>
      <c r="E10" s="2"/>
      <c r="F10" s="2"/>
      <c r="G10" s="2"/>
    </row>
    <row r="11" spans="1:7" ht="14.25" customHeight="1">
      <c r="A11" s="39" t="s">
        <v>136</v>
      </c>
      <c r="B11" s="40"/>
      <c r="C11" s="159" t="s">
        <v>6</v>
      </c>
      <c r="D11" s="159"/>
      <c r="E11" s="159"/>
      <c r="F11" s="159"/>
      <c r="G11" s="2"/>
    </row>
    <row r="12" spans="1:7" ht="18" customHeight="1">
      <c r="A12" s="163" t="s">
        <v>137</v>
      </c>
      <c r="B12" s="164" t="s">
        <v>138</v>
      </c>
      <c r="C12" s="163" t="s">
        <v>139</v>
      </c>
      <c r="D12" s="161" t="s">
        <v>140</v>
      </c>
      <c r="E12" s="161"/>
      <c r="F12" s="161"/>
      <c r="G12" s="2"/>
    </row>
    <row r="13" spans="1:7" ht="58.5" customHeight="1">
      <c r="A13" s="163"/>
      <c r="B13" s="164"/>
      <c r="C13" s="165"/>
      <c r="D13" s="5" t="s">
        <v>141</v>
      </c>
      <c r="E13" s="5" t="s">
        <v>142</v>
      </c>
      <c r="F13" s="5" t="s">
        <v>143</v>
      </c>
      <c r="G13" s="2"/>
    </row>
    <row r="14" spans="1:7" ht="12" customHeight="1">
      <c r="A14" s="4"/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2"/>
    </row>
    <row r="15" spans="1:7" ht="27.75" customHeight="1">
      <c r="A15" s="163">
        <v>1</v>
      </c>
      <c r="B15" s="162" t="s">
        <v>144</v>
      </c>
      <c r="C15" s="162" t="s">
        <v>145</v>
      </c>
      <c r="D15" s="14">
        <v>0</v>
      </c>
      <c r="E15" s="14">
        <v>0</v>
      </c>
      <c r="F15" s="14">
        <v>0</v>
      </c>
      <c r="G15" s="2"/>
    </row>
    <row r="16" spans="1:7" ht="12.75" hidden="1">
      <c r="A16" s="163"/>
      <c r="B16" s="162"/>
      <c r="C16" s="162"/>
      <c r="D16" s="14">
        <v>0</v>
      </c>
      <c r="E16" s="14">
        <v>0</v>
      </c>
      <c r="F16" s="14">
        <v>0</v>
      </c>
      <c r="G16" s="2"/>
    </row>
    <row r="17" spans="1:7" ht="15" customHeight="1">
      <c r="A17" s="4">
        <v>2</v>
      </c>
      <c r="B17" s="3" t="s">
        <v>146</v>
      </c>
      <c r="C17" s="3" t="s">
        <v>147</v>
      </c>
      <c r="D17" s="83">
        <f>D18</f>
        <v>-7893134</v>
      </c>
      <c r="E17" s="83">
        <f aca="true" t="shared" si="0" ref="D17:F19">E18</f>
        <v>-7018462</v>
      </c>
      <c r="F17" s="83">
        <f t="shared" si="0"/>
        <v>-7024010</v>
      </c>
      <c r="G17" s="2"/>
    </row>
    <row r="18" spans="1:7" ht="16.5" customHeight="1">
      <c r="A18" s="4">
        <v>3</v>
      </c>
      <c r="B18" s="3" t="s">
        <v>148</v>
      </c>
      <c r="C18" s="3" t="s">
        <v>149</v>
      </c>
      <c r="D18" s="83">
        <f t="shared" si="0"/>
        <v>-7893134</v>
      </c>
      <c r="E18" s="83">
        <f t="shared" si="0"/>
        <v>-7018462</v>
      </c>
      <c r="F18" s="83">
        <f t="shared" si="0"/>
        <v>-7024010</v>
      </c>
      <c r="G18" s="2"/>
    </row>
    <row r="19" spans="1:7" ht="15" customHeight="1">
      <c r="A19" s="4">
        <v>4</v>
      </c>
      <c r="B19" s="3" t="s">
        <v>150</v>
      </c>
      <c r="C19" s="3" t="s">
        <v>151</v>
      </c>
      <c r="D19" s="83">
        <f t="shared" si="0"/>
        <v>-7893134</v>
      </c>
      <c r="E19" s="83">
        <f t="shared" si="0"/>
        <v>-7018462</v>
      </c>
      <c r="F19" s="83">
        <f t="shared" si="0"/>
        <v>-7024010</v>
      </c>
      <c r="G19" s="2"/>
    </row>
    <row r="20" spans="1:7" ht="28.5" customHeight="1">
      <c r="A20" s="4">
        <v>5</v>
      </c>
      <c r="B20" s="3" t="s">
        <v>152</v>
      </c>
      <c r="C20" s="6" t="s">
        <v>153</v>
      </c>
      <c r="D20" s="83">
        <v>-7893134</v>
      </c>
      <c r="E20" s="83">
        <f>-E21</f>
        <v>-7018462</v>
      </c>
      <c r="F20" s="83">
        <f>-F21</f>
        <v>-7024010</v>
      </c>
      <c r="G20" s="2"/>
    </row>
    <row r="21" spans="1:7" ht="17.25" customHeight="1">
      <c r="A21" s="4">
        <v>6</v>
      </c>
      <c r="B21" s="3" t="s">
        <v>154</v>
      </c>
      <c r="C21" s="3" t="s">
        <v>155</v>
      </c>
      <c r="D21" s="83">
        <f aca="true" t="shared" si="1" ref="D21:F23">D22</f>
        <v>8069518.92</v>
      </c>
      <c r="E21" s="83">
        <f t="shared" si="1"/>
        <v>7018462</v>
      </c>
      <c r="F21" s="83">
        <f t="shared" si="1"/>
        <v>7024010</v>
      </c>
      <c r="G21" s="2"/>
    </row>
    <row r="22" spans="1:7" ht="25.5">
      <c r="A22" s="4">
        <v>7</v>
      </c>
      <c r="B22" s="3" t="s">
        <v>156</v>
      </c>
      <c r="C22" s="3" t="s">
        <v>157</v>
      </c>
      <c r="D22" s="83">
        <f t="shared" si="1"/>
        <v>8069518.92</v>
      </c>
      <c r="E22" s="83">
        <f t="shared" si="1"/>
        <v>7018462</v>
      </c>
      <c r="F22" s="83">
        <f t="shared" si="1"/>
        <v>7024010</v>
      </c>
      <c r="G22" s="2"/>
    </row>
    <row r="23" spans="1:7" ht="15" customHeight="1">
      <c r="A23" s="4">
        <v>8</v>
      </c>
      <c r="B23" s="3" t="s">
        <v>158</v>
      </c>
      <c r="C23" s="3" t="s">
        <v>159</v>
      </c>
      <c r="D23" s="83">
        <f t="shared" si="1"/>
        <v>8069518.92</v>
      </c>
      <c r="E23" s="83">
        <f t="shared" si="1"/>
        <v>7018462</v>
      </c>
      <c r="F23" s="83">
        <f t="shared" si="1"/>
        <v>7024010</v>
      </c>
      <c r="G23" s="2"/>
    </row>
    <row r="24" spans="1:7" ht="29.25" customHeight="1">
      <c r="A24" s="4">
        <v>9</v>
      </c>
      <c r="B24" s="3" t="s">
        <v>160</v>
      </c>
      <c r="C24" s="6" t="s">
        <v>161</v>
      </c>
      <c r="D24" s="83">
        <v>8069518.92</v>
      </c>
      <c r="E24" s="83">
        <v>7018462</v>
      </c>
      <c r="F24" s="83">
        <v>7024010</v>
      </c>
      <c r="G24" s="2"/>
    </row>
    <row r="25" spans="1:7" ht="12.75">
      <c r="A25" s="162" t="s">
        <v>162</v>
      </c>
      <c r="B25" s="162"/>
      <c r="C25" s="162"/>
      <c r="D25" s="83">
        <f>D20+D21</f>
        <v>176384.91999999993</v>
      </c>
      <c r="E25" s="83">
        <v>0</v>
      </c>
      <c r="F25" s="83">
        <v>0</v>
      </c>
      <c r="G25" s="2"/>
    </row>
    <row r="26" spans="1:6" ht="15.75">
      <c r="A26" s="24" t="s">
        <v>163</v>
      </c>
      <c r="D26" s="105"/>
      <c r="E26" s="105"/>
      <c r="F26" s="105"/>
    </row>
    <row r="27" ht="15.75">
      <c r="A27" s="24"/>
    </row>
    <row r="28" spans="1:7" ht="15.75">
      <c r="A28" s="24"/>
      <c r="C28" s="11"/>
      <c r="D28" s="41"/>
      <c r="E28" s="41"/>
      <c r="F28" s="41"/>
      <c r="G28" s="11"/>
    </row>
    <row r="29" ht="15.75">
      <c r="A29" s="24"/>
    </row>
  </sheetData>
  <sheetProtection/>
  <mergeCells count="16">
    <mergeCell ref="A1:F1"/>
    <mergeCell ref="A2:F2"/>
    <mergeCell ref="A3:F3"/>
    <mergeCell ref="A25:C25"/>
    <mergeCell ref="A12:A13"/>
    <mergeCell ref="A15:A16"/>
    <mergeCell ref="B12:B13"/>
    <mergeCell ref="B15:B16"/>
    <mergeCell ref="C12:C13"/>
    <mergeCell ref="C15:C16"/>
    <mergeCell ref="A5:F5"/>
    <mergeCell ref="A6:F6"/>
    <mergeCell ref="A7:F7"/>
    <mergeCell ref="A10:D10"/>
    <mergeCell ref="C11:F11"/>
    <mergeCell ref="D12:F12"/>
  </mergeCells>
  <printOptions/>
  <pageMargins left="0.7874015748031497" right="0.1968503937007874" top="0.3937007874015748" bottom="0.9842519685039371" header="0.11811023622047245" footer="0.5118110236220472"/>
  <pageSetup fitToHeight="1" fitToWidth="1" horizontalDpi="180" verticalDpi="18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65">
      <selection activeCell="I59" sqref="I59"/>
    </sheetView>
  </sheetViews>
  <sheetFormatPr defaultColWidth="9.25390625" defaultRowHeight="12.75"/>
  <cols>
    <col min="1" max="1" width="4.00390625" style="0" customWidth="1"/>
    <col min="2" max="2" width="24.375" style="0" customWidth="1"/>
    <col min="3" max="3" width="42.25390625" style="0" customWidth="1"/>
    <col min="4" max="4" width="12.125" style="0" customWidth="1"/>
    <col min="5" max="5" width="11.375" style="17" customWidth="1"/>
    <col min="6" max="6" width="13.00390625" style="17" customWidth="1"/>
    <col min="7" max="7" width="9.25390625" style="0" customWidth="1"/>
    <col min="8" max="8" width="8.25390625" style="0" customWidth="1"/>
  </cols>
  <sheetData>
    <row r="1" spans="1:6" ht="12.75">
      <c r="A1" s="159" t="s">
        <v>266</v>
      </c>
      <c r="B1" s="159"/>
      <c r="C1" s="159"/>
      <c r="D1" s="159"/>
      <c r="E1" s="159"/>
      <c r="F1" s="159"/>
    </row>
    <row r="2" spans="1:6" ht="12.75">
      <c r="A2" s="159" t="s">
        <v>267</v>
      </c>
      <c r="B2" s="159"/>
      <c r="C2" s="159"/>
      <c r="D2" s="159"/>
      <c r="E2" s="159"/>
      <c r="F2" s="159"/>
    </row>
    <row r="3" spans="1:6" ht="12.75">
      <c r="A3" s="159" t="s">
        <v>280</v>
      </c>
      <c r="B3" s="159"/>
      <c r="C3" s="159"/>
      <c r="D3" s="159"/>
      <c r="E3" s="159"/>
      <c r="F3" s="159"/>
    </row>
    <row r="4" ht="9" customHeight="1"/>
    <row r="5" spans="1:9" ht="15.75">
      <c r="A5" s="159" t="s">
        <v>266</v>
      </c>
      <c r="B5" s="159"/>
      <c r="C5" s="159"/>
      <c r="D5" s="159"/>
      <c r="E5" s="159"/>
      <c r="F5" s="159"/>
      <c r="G5" s="25"/>
      <c r="H5" s="25"/>
      <c r="I5" s="25"/>
    </row>
    <row r="6" spans="1:9" ht="15.75">
      <c r="A6" s="159" t="s">
        <v>264</v>
      </c>
      <c r="B6" s="159"/>
      <c r="C6" s="159"/>
      <c r="D6" s="159"/>
      <c r="E6" s="159"/>
      <c r="F6" s="159"/>
      <c r="G6" s="25"/>
      <c r="H6" s="25"/>
      <c r="I6" s="25"/>
    </row>
    <row r="7" spans="1:9" ht="15.75">
      <c r="A7" s="159" t="s">
        <v>265</v>
      </c>
      <c r="B7" s="159"/>
      <c r="C7" s="159"/>
      <c r="D7" s="159"/>
      <c r="E7" s="159"/>
      <c r="F7" s="159"/>
      <c r="G7" s="25"/>
      <c r="H7" s="25"/>
      <c r="I7" s="25"/>
    </row>
    <row r="8" spans="1:6" ht="12.75">
      <c r="A8" s="26"/>
      <c r="B8" s="2"/>
      <c r="C8" s="2"/>
      <c r="D8" s="2"/>
      <c r="E8" s="106"/>
      <c r="F8" s="106"/>
    </row>
    <row r="9" spans="1:9" ht="15.75">
      <c r="A9" s="168" t="s">
        <v>164</v>
      </c>
      <c r="B9" s="168"/>
      <c r="C9" s="168"/>
      <c r="D9" s="168"/>
      <c r="E9" s="168"/>
      <c r="F9" s="168"/>
      <c r="G9" s="27"/>
      <c r="H9" s="27"/>
      <c r="I9" s="27"/>
    </row>
    <row r="10" spans="1:6" ht="12.75">
      <c r="A10" s="26" t="s">
        <v>165</v>
      </c>
      <c r="B10" s="2"/>
      <c r="C10" s="2"/>
      <c r="D10" s="169" t="s">
        <v>6</v>
      </c>
      <c r="E10" s="169"/>
      <c r="F10" s="169"/>
    </row>
    <row r="11" spans="1:6" ht="30" customHeight="1">
      <c r="A11" s="170" t="s">
        <v>7</v>
      </c>
      <c r="B11" s="175" t="s">
        <v>166</v>
      </c>
      <c r="C11" s="182" t="s">
        <v>167</v>
      </c>
      <c r="D11" s="181" t="s">
        <v>168</v>
      </c>
      <c r="E11" s="183" t="s">
        <v>169</v>
      </c>
      <c r="F11" s="183" t="s">
        <v>170</v>
      </c>
    </row>
    <row r="12" spans="1:6" ht="30.75" customHeight="1">
      <c r="A12" s="170"/>
      <c r="B12" s="175"/>
      <c r="C12" s="182"/>
      <c r="D12" s="181"/>
      <c r="E12" s="183"/>
      <c r="F12" s="183"/>
    </row>
    <row r="13" spans="1:6" ht="12.75">
      <c r="A13" s="28"/>
      <c r="B13" s="29">
        <v>1</v>
      </c>
      <c r="C13" s="29">
        <v>2</v>
      </c>
      <c r="D13" s="29">
        <v>3</v>
      </c>
      <c r="E13" s="107">
        <v>3</v>
      </c>
      <c r="F13" s="107">
        <v>3</v>
      </c>
    </row>
    <row r="14" spans="1:6" ht="12.75">
      <c r="A14" s="77">
        <v>1</v>
      </c>
      <c r="B14" s="100" t="s">
        <v>171</v>
      </c>
      <c r="C14" s="101" t="s">
        <v>172</v>
      </c>
      <c r="D14" s="102">
        <f>D15+D19+D25+D36+D41+D46</f>
        <v>189751</v>
      </c>
      <c r="E14" s="108">
        <f>E15+E19+E25+E36+E41</f>
        <v>140834</v>
      </c>
      <c r="F14" s="108">
        <f>F15+F19+F25+F36+F41</f>
        <v>148392</v>
      </c>
    </row>
    <row r="15" spans="1:6" ht="12.75">
      <c r="A15" s="4">
        <v>2</v>
      </c>
      <c r="B15" s="88" t="s">
        <v>173</v>
      </c>
      <c r="C15" s="3" t="s">
        <v>174</v>
      </c>
      <c r="D15" s="84">
        <f aca="true" t="shared" si="0" ref="D15:F16">D16</f>
        <v>30916</v>
      </c>
      <c r="E15" s="109">
        <f t="shared" si="0"/>
        <v>32949</v>
      </c>
      <c r="F15" s="109">
        <f t="shared" si="0"/>
        <v>34707</v>
      </c>
    </row>
    <row r="16" spans="1:6" ht="12.75">
      <c r="A16" s="4">
        <v>3</v>
      </c>
      <c r="B16" s="88" t="s">
        <v>175</v>
      </c>
      <c r="C16" s="3" t="s">
        <v>176</v>
      </c>
      <c r="D16" s="84">
        <f t="shared" si="0"/>
        <v>30916</v>
      </c>
      <c r="E16" s="109">
        <f t="shared" si="0"/>
        <v>32949</v>
      </c>
      <c r="F16" s="109">
        <f t="shared" si="0"/>
        <v>34707</v>
      </c>
    </row>
    <row r="17" spans="1:6" ht="12.75">
      <c r="A17" s="163">
        <v>4</v>
      </c>
      <c r="B17" s="176" t="s">
        <v>177</v>
      </c>
      <c r="C17" s="162" t="s">
        <v>178</v>
      </c>
      <c r="D17" s="171">
        <v>30916</v>
      </c>
      <c r="E17" s="174">
        <v>32949</v>
      </c>
      <c r="F17" s="174">
        <v>34707</v>
      </c>
    </row>
    <row r="18" spans="1:6" ht="12.75">
      <c r="A18" s="163"/>
      <c r="B18" s="176"/>
      <c r="C18" s="162"/>
      <c r="D18" s="171"/>
      <c r="E18" s="174"/>
      <c r="F18" s="174"/>
    </row>
    <row r="19" spans="1:6" ht="38.25">
      <c r="A19" s="4">
        <v>5</v>
      </c>
      <c r="B19" s="88" t="s">
        <v>179</v>
      </c>
      <c r="C19" s="30" t="s">
        <v>180</v>
      </c>
      <c r="D19" s="84">
        <v>94100</v>
      </c>
      <c r="E19" s="109">
        <v>99500</v>
      </c>
      <c r="F19" s="109">
        <v>105300</v>
      </c>
    </row>
    <row r="20" spans="1:6" ht="38.25">
      <c r="A20" s="4">
        <v>6</v>
      </c>
      <c r="B20" s="88" t="s">
        <v>181</v>
      </c>
      <c r="C20" s="31" t="s">
        <v>182</v>
      </c>
      <c r="D20" s="84">
        <v>94100</v>
      </c>
      <c r="E20" s="109">
        <v>99500</v>
      </c>
      <c r="F20" s="109">
        <v>105300</v>
      </c>
    </row>
    <row r="21" spans="1:6" ht="76.5">
      <c r="A21" s="4">
        <v>7</v>
      </c>
      <c r="B21" s="88" t="s">
        <v>183</v>
      </c>
      <c r="C21" s="94" t="s">
        <v>184</v>
      </c>
      <c r="D21" s="84">
        <v>44600</v>
      </c>
      <c r="E21" s="109">
        <v>47500</v>
      </c>
      <c r="F21" s="109">
        <v>50400</v>
      </c>
    </row>
    <row r="22" spans="1:6" ht="89.25">
      <c r="A22" s="4">
        <v>8</v>
      </c>
      <c r="B22" s="88" t="s">
        <v>185</v>
      </c>
      <c r="C22" s="32" t="s">
        <v>186</v>
      </c>
      <c r="D22" s="84">
        <v>300</v>
      </c>
      <c r="E22" s="109">
        <v>300</v>
      </c>
      <c r="F22" s="109">
        <v>300</v>
      </c>
    </row>
    <row r="23" spans="1:6" ht="76.5">
      <c r="A23" s="4">
        <v>9</v>
      </c>
      <c r="B23" s="88" t="s">
        <v>187</v>
      </c>
      <c r="C23" s="32" t="s">
        <v>188</v>
      </c>
      <c r="D23" s="84">
        <v>55100</v>
      </c>
      <c r="E23" s="109">
        <v>57900</v>
      </c>
      <c r="F23" s="109">
        <v>60800</v>
      </c>
    </row>
    <row r="24" spans="1:6" ht="76.5">
      <c r="A24" s="4">
        <v>10</v>
      </c>
      <c r="B24" s="88" t="s">
        <v>189</v>
      </c>
      <c r="C24" s="32" t="s">
        <v>190</v>
      </c>
      <c r="D24" s="84">
        <v>-5900</v>
      </c>
      <c r="E24" s="109">
        <v>-6200</v>
      </c>
      <c r="F24" s="109">
        <v>-6200</v>
      </c>
    </row>
    <row r="25" spans="1:6" ht="12.75">
      <c r="A25" s="4">
        <v>11</v>
      </c>
      <c r="B25" s="88" t="s">
        <v>191</v>
      </c>
      <c r="C25" s="3" t="s">
        <v>192</v>
      </c>
      <c r="D25" s="84">
        <f>D28+D27</f>
        <v>6165</v>
      </c>
      <c r="E25" s="109">
        <f>E28+E27</f>
        <v>6165</v>
      </c>
      <c r="F25" s="109">
        <f>F28+F27</f>
        <v>6165</v>
      </c>
    </row>
    <row r="26" spans="1:6" ht="12.75">
      <c r="A26" s="4">
        <v>12</v>
      </c>
      <c r="B26" s="88" t="s">
        <v>193</v>
      </c>
      <c r="C26" s="3" t="s">
        <v>194</v>
      </c>
      <c r="D26" s="84">
        <f>D27</f>
        <v>0</v>
      </c>
      <c r="E26" s="109">
        <f>E27</f>
        <v>0</v>
      </c>
      <c r="F26" s="109">
        <f>F27</f>
        <v>0</v>
      </c>
    </row>
    <row r="27" spans="1:6" ht="51">
      <c r="A27" s="4">
        <v>13</v>
      </c>
      <c r="B27" s="88" t="s">
        <v>195</v>
      </c>
      <c r="C27" s="3" t="s">
        <v>196</v>
      </c>
      <c r="D27" s="84">
        <v>0</v>
      </c>
      <c r="E27" s="109">
        <v>0</v>
      </c>
      <c r="F27" s="109">
        <v>0</v>
      </c>
    </row>
    <row r="28" spans="1:6" ht="12.75">
      <c r="A28" s="4">
        <v>14</v>
      </c>
      <c r="B28" s="88" t="s">
        <v>197</v>
      </c>
      <c r="C28" s="6" t="s">
        <v>198</v>
      </c>
      <c r="D28" s="85">
        <f>D29+D32</f>
        <v>6165</v>
      </c>
      <c r="E28" s="110">
        <f>E29+E32</f>
        <v>6165</v>
      </c>
      <c r="F28" s="110">
        <f>F29+F32</f>
        <v>6165</v>
      </c>
    </row>
    <row r="29" spans="1:6" ht="12.75">
      <c r="A29" s="4">
        <v>15</v>
      </c>
      <c r="B29" s="88" t="s">
        <v>199</v>
      </c>
      <c r="C29" s="3" t="s">
        <v>200</v>
      </c>
      <c r="D29" s="84">
        <v>0</v>
      </c>
      <c r="E29" s="109">
        <v>0</v>
      </c>
      <c r="F29" s="109">
        <v>0</v>
      </c>
    </row>
    <row r="30" spans="1:6" ht="12.75">
      <c r="A30" s="163">
        <v>16</v>
      </c>
      <c r="B30" s="176" t="s">
        <v>201</v>
      </c>
      <c r="C30" s="162" t="s">
        <v>202</v>
      </c>
      <c r="D30" s="171">
        <v>0</v>
      </c>
      <c r="E30" s="174">
        <v>0</v>
      </c>
      <c r="F30" s="174">
        <v>0</v>
      </c>
    </row>
    <row r="31" spans="1:7" ht="12.75">
      <c r="A31" s="163"/>
      <c r="B31" s="176"/>
      <c r="C31" s="162"/>
      <c r="D31" s="171"/>
      <c r="E31" s="174"/>
      <c r="F31" s="174"/>
      <c r="G31" s="20"/>
    </row>
    <row r="32" spans="1:6" ht="12.75">
      <c r="A32" s="184">
        <v>17</v>
      </c>
      <c r="B32" s="177" t="s">
        <v>203</v>
      </c>
      <c r="C32" s="162" t="s">
        <v>204</v>
      </c>
      <c r="D32" s="179">
        <v>6165</v>
      </c>
      <c r="E32" s="172">
        <f>E34</f>
        <v>6165</v>
      </c>
      <c r="F32" s="172">
        <f>F34</f>
        <v>6165</v>
      </c>
    </row>
    <row r="33" spans="1:6" ht="6" customHeight="1">
      <c r="A33" s="185"/>
      <c r="B33" s="178"/>
      <c r="C33" s="162"/>
      <c r="D33" s="180"/>
      <c r="E33" s="173"/>
      <c r="F33" s="173"/>
    </row>
    <row r="34" spans="1:6" ht="12.75">
      <c r="A34" s="163">
        <v>18</v>
      </c>
      <c r="B34" s="176" t="s">
        <v>205</v>
      </c>
      <c r="C34" s="162" t="s">
        <v>206</v>
      </c>
      <c r="D34" s="171">
        <v>6165</v>
      </c>
      <c r="E34" s="174">
        <v>6165</v>
      </c>
      <c r="F34" s="174">
        <v>6165</v>
      </c>
    </row>
    <row r="35" spans="1:6" ht="12.75">
      <c r="A35" s="163"/>
      <c r="B35" s="176"/>
      <c r="C35" s="162"/>
      <c r="D35" s="171"/>
      <c r="E35" s="174"/>
      <c r="F35" s="174"/>
    </row>
    <row r="36" spans="1:6" ht="12.75">
      <c r="A36" s="4">
        <v>19</v>
      </c>
      <c r="B36" s="88" t="s">
        <v>207</v>
      </c>
      <c r="C36" s="3" t="s">
        <v>208</v>
      </c>
      <c r="D36" s="84">
        <f aca="true" t="shared" si="1" ref="D36:F37">D37</f>
        <v>2000</v>
      </c>
      <c r="E36" s="109">
        <f t="shared" si="1"/>
        <v>2000</v>
      </c>
      <c r="F36" s="109">
        <f t="shared" si="1"/>
        <v>2000</v>
      </c>
    </row>
    <row r="37" spans="1:6" ht="51">
      <c r="A37" s="4">
        <v>20</v>
      </c>
      <c r="B37" s="88" t="s">
        <v>209</v>
      </c>
      <c r="C37" s="6" t="s">
        <v>210</v>
      </c>
      <c r="D37" s="84">
        <f t="shared" si="1"/>
        <v>2000</v>
      </c>
      <c r="E37" s="109">
        <f t="shared" si="1"/>
        <v>2000</v>
      </c>
      <c r="F37" s="109">
        <f t="shared" si="1"/>
        <v>2000</v>
      </c>
    </row>
    <row r="38" spans="1:6" ht="76.5">
      <c r="A38" s="4">
        <v>21</v>
      </c>
      <c r="B38" s="88" t="s">
        <v>211</v>
      </c>
      <c r="C38" s="6" t="s">
        <v>212</v>
      </c>
      <c r="D38" s="84">
        <v>2000</v>
      </c>
      <c r="E38" s="109">
        <v>2000</v>
      </c>
      <c r="F38" s="109">
        <v>2000</v>
      </c>
    </row>
    <row r="39" spans="1:6" ht="38.25">
      <c r="A39" s="4">
        <v>22</v>
      </c>
      <c r="B39" s="88" t="s">
        <v>213</v>
      </c>
      <c r="C39" s="3" t="s">
        <v>214</v>
      </c>
      <c r="D39" s="84">
        <f>D40</f>
        <v>220</v>
      </c>
      <c r="E39" s="109">
        <v>220</v>
      </c>
      <c r="F39" s="109">
        <v>220</v>
      </c>
    </row>
    <row r="40" spans="1:6" ht="89.25">
      <c r="A40" s="3">
        <v>23</v>
      </c>
      <c r="B40" s="88" t="s">
        <v>215</v>
      </c>
      <c r="C40" s="3" t="s">
        <v>216</v>
      </c>
      <c r="D40" s="85">
        <v>220</v>
      </c>
      <c r="E40" s="110">
        <v>220</v>
      </c>
      <c r="F40" s="110">
        <v>220</v>
      </c>
    </row>
    <row r="41" spans="1:6" ht="51">
      <c r="A41" s="4">
        <v>24</v>
      </c>
      <c r="B41" s="88" t="s">
        <v>217</v>
      </c>
      <c r="C41" s="34" t="s">
        <v>218</v>
      </c>
      <c r="D41" s="84">
        <v>220</v>
      </c>
      <c r="E41" s="109">
        <v>220</v>
      </c>
      <c r="F41" s="109">
        <v>220</v>
      </c>
    </row>
    <row r="42" spans="1:6" ht="38.25">
      <c r="A42" s="4">
        <v>25</v>
      </c>
      <c r="B42" s="88" t="s">
        <v>219</v>
      </c>
      <c r="C42" s="34" t="s">
        <v>220</v>
      </c>
      <c r="D42" s="84">
        <v>220</v>
      </c>
      <c r="E42" s="109">
        <v>220</v>
      </c>
      <c r="F42" s="109">
        <v>220</v>
      </c>
    </row>
    <row r="43" spans="1:6" ht="12.75">
      <c r="A43" s="77">
        <v>26</v>
      </c>
      <c r="B43" s="97" t="s">
        <v>287</v>
      </c>
      <c r="C43" s="98" t="s">
        <v>282</v>
      </c>
      <c r="D43" s="99">
        <f>D44</f>
        <v>56350</v>
      </c>
      <c r="E43" s="108">
        <v>0</v>
      </c>
      <c r="F43" s="108">
        <v>0</v>
      </c>
    </row>
    <row r="44" spans="1:6" ht="12.75">
      <c r="A44" s="4">
        <v>27</v>
      </c>
      <c r="B44" s="89" t="s">
        <v>286</v>
      </c>
      <c r="C44" s="34" t="s">
        <v>285</v>
      </c>
      <c r="D44" s="84">
        <f>D45</f>
        <v>56350</v>
      </c>
      <c r="E44" s="109">
        <v>0</v>
      </c>
      <c r="F44" s="109">
        <v>0</v>
      </c>
    </row>
    <row r="45" spans="1:6" ht="38.25">
      <c r="A45" s="4">
        <v>28</v>
      </c>
      <c r="B45" s="89" t="s">
        <v>284</v>
      </c>
      <c r="C45" s="34" t="s">
        <v>283</v>
      </c>
      <c r="D45" s="84">
        <f>D46</f>
        <v>56350</v>
      </c>
      <c r="E45" s="109">
        <v>0</v>
      </c>
      <c r="F45" s="109">
        <v>0</v>
      </c>
    </row>
    <row r="46" spans="1:6" ht="25.5">
      <c r="A46" s="4">
        <v>30</v>
      </c>
      <c r="B46" s="96" t="s">
        <v>274</v>
      </c>
      <c r="C46" s="93" t="s">
        <v>275</v>
      </c>
      <c r="D46" s="84">
        <v>56350</v>
      </c>
      <c r="E46" s="109">
        <v>0</v>
      </c>
      <c r="F46" s="109">
        <v>0</v>
      </c>
    </row>
    <row r="47" spans="1:6" ht="12.75">
      <c r="A47" s="4">
        <v>31</v>
      </c>
      <c r="B47" s="88" t="s">
        <v>221</v>
      </c>
      <c r="C47" s="3" t="s">
        <v>222</v>
      </c>
      <c r="D47" s="84">
        <f>D48</f>
        <v>7703383</v>
      </c>
      <c r="E47" s="109" t="e">
        <f>E48</f>
        <v>#VALUE!</v>
      </c>
      <c r="F47" s="109">
        <f>F48</f>
        <v>6875618</v>
      </c>
    </row>
    <row r="48" spans="1:6" ht="38.25">
      <c r="A48" s="4">
        <v>32</v>
      </c>
      <c r="B48" s="35" t="s">
        <v>223</v>
      </c>
      <c r="C48" s="95" t="s">
        <v>224</v>
      </c>
      <c r="D48" s="84">
        <f>D49+D54+D59</f>
        <v>7703383</v>
      </c>
      <c r="E48" s="109" t="e">
        <f>E49+E54+E59</f>
        <v>#VALUE!</v>
      </c>
      <c r="F48" s="109">
        <f>F49+F54+F59</f>
        <v>6875618</v>
      </c>
    </row>
    <row r="49" spans="1:6" ht="25.5">
      <c r="A49" s="4">
        <v>33</v>
      </c>
      <c r="B49" s="90" t="s">
        <v>225</v>
      </c>
      <c r="C49" s="95" t="s">
        <v>226</v>
      </c>
      <c r="D49" s="86">
        <f>D50+D52</f>
        <v>1958584</v>
      </c>
      <c r="E49" s="111">
        <f>E50+E52</f>
        <v>1720321</v>
      </c>
      <c r="F49" s="111">
        <f>F51+F52</f>
        <v>1720321</v>
      </c>
    </row>
    <row r="50" spans="1:6" ht="25.5">
      <c r="A50" s="4">
        <v>34</v>
      </c>
      <c r="B50" s="90" t="s">
        <v>227</v>
      </c>
      <c r="C50" s="95" t="s">
        <v>228</v>
      </c>
      <c r="D50" s="86">
        <f>D51</f>
        <v>1191300</v>
      </c>
      <c r="E50" s="111">
        <f>E51</f>
        <v>953037</v>
      </c>
      <c r="F50" s="111">
        <f>F51</f>
        <v>953037</v>
      </c>
    </row>
    <row r="51" spans="1:6" ht="51">
      <c r="A51" s="4">
        <v>35</v>
      </c>
      <c r="B51" s="91" t="s">
        <v>229</v>
      </c>
      <c r="C51" s="93" t="s">
        <v>230</v>
      </c>
      <c r="D51" s="86">
        <v>1191300</v>
      </c>
      <c r="E51" s="111">
        <v>953037</v>
      </c>
      <c r="F51" s="111">
        <v>953037</v>
      </c>
    </row>
    <row r="52" spans="1:6" ht="51">
      <c r="A52" s="4">
        <v>36</v>
      </c>
      <c r="B52" s="91" t="s">
        <v>277</v>
      </c>
      <c r="C52" s="93" t="s">
        <v>278</v>
      </c>
      <c r="D52" s="86">
        <f>D53</f>
        <v>767284</v>
      </c>
      <c r="E52" s="111">
        <f>E53</f>
        <v>767284</v>
      </c>
      <c r="F52" s="111">
        <f>F53</f>
        <v>767284</v>
      </c>
    </row>
    <row r="53" spans="1:6" ht="38.25">
      <c r="A53" s="4">
        <v>37</v>
      </c>
      <c r="B53" s="13" t="s">
        <v>276</v>
      </c>
      <c r="C53" s="3" t="s">
        <v>279</v>
      </c>
      <c r="D53" s="86">
        <v>767284</v>
      </c>
      <c r="E53" s="111">
        <v>767284</v>
      </c>
      <c r="F53" s="111">
        <v>767284</v>
      </c>
    </row>
    <row r="54" spans="1:6" ht="25.5">
      <c r="A54" s="4">
        <v>38</v>
      </c>
      <c r="B54" s="90" t="s">
        <v>231</v>
      </c>
      <c r="C54" s="95" t="s">
        <v>232</v>
      </c>
      <c r="D54" s="84">
        <f>D55+D57</f>
        <v>66363</v>
      </c>
      <c r="E54" s="109" t="e">
        <f>E56+E57</f>
        <v>#VALUE!</v>
      </c>
      <c r="F54" s="109">
        <f>F56+F58</f>
        <v>71702</v>
      </c>
    </row>
    <row r="55" spans="1:6" ht="38.25">
      <c r="A55" s="4">
        <v>39</v>
      </c>
      <c r="B55" s="90" t="s">
        <v>233</v>
      </c>
      <c r="C55" s="95" t="s">
        <v>234</v>
      </c>
      <c r="D55" s="84">
        <f>D56</f>
        <v>1430</v>
      </c>
      <c r="E55" s="109">
        <f>E56</f>
        <v>1430</v>
      </c>
      <c r="F55" s="109">
        <f>F56</f>
        <v>1430</v>
      </c>
    </row>
    <row r="56" spans="1:6" ht="38.25">
      <c r="A56" s="4">
        <v>40</v>
      </c>
      <c r="B56" s="90" t="s">
        <v>235</v>
      </c>
      <c r="C56" s="95" t="s">
        <v>236</v>
      </c>
      <c r="D56" s="84">
        <f>'прил 4 ведом'!G59</f>
        <v>1430</v>
      </c>
      <c r="E56" s="109">
        <f>'прил 4 ведом'!H59</f>
        <v>1430</v>
      </c>
      <c r="F56" s="109">
        <f>E56</f>
        <v>1430</v>
      </c>
    </row>
    <row r="57" spans="1:6" ht="38.25">
      <c r="A57" s="4">
        <v>41</v>
      </c>
      <c r="B57" s="90" t="s">
        <v>237</v>
      </c>
      <c r="C57" s="95" t="s">
        <v>238</v>
      </c>
      <c r="D57" s="84">
        <f>D58</f>
        <v>64933</v>
      </c>
      <c r="E57" s="109" t="str">
        <f>E58</f>
        <v>Вестник</v>
      </c>
      <c r="F57" s="109">
        <f>F58</f>
        <v>70272</v>
      </c>
    </row>
    <row r="58" spans="1:6" ht="51">
      <c r="A58" s="4">
        <v>42</v>
      </c>
      <c r="B58" s="90" t="s">
        <v>239</v>
      </c>
      <c r="C58" s="93" t="s">
        <v>240</v>
      </c>
      <c r="D58" s="84">
        <v>64933</v>
      </c>
      <c r="E58" s="214" t="s">
        <v>331</v>
      </c>
      <c r="F58" s="109">
        <v>70272</v>
      </c>
    </row>
    <row r="59" spans="1:6" ht="15">
      <c r="A59" s="77">
        <v>43</v>
      </c>
      <c r="B59" s="103" t="s">
        <v>241</v>
      </c>
      <c r="C59" s="104" t="s">
        <v>98</v>
      </c>
      <c r="D59" s="99">
        <f aca="true" t="shared" si="2" ref="D59:F60">D60</f>
        <v>5678436</v>
      </c>
      <c r="E59" s="214" t="s">
        <v>332</v>
      </c>
      <c r="F59" s="108">
        <f t="shared" si="2"/>
        <v>5083595</v>
      </c>
    </row>
    <row r="60" spans="1:6" ht="25.5">
      <c r="A60" s="4">
        <v>44</v>
      </c>
      <c r="B60" s="90" t="s">
        <v>242</v>
      </c>
      <c r="C60" s="95" t="s">
        <v>243</v>
      </c>
      <c r="D60" s="84">
        <f t="shared" si="2"/>
        <v>5678436</v>
      </c>
      <c r="E60" s="214" t="s">
        <v>333</v>
      </c>
      <c r="F60" s="109">
        <f t="shared" si="2"/>
        <v>5083595</v>
      </c>
    </row>
    <row r="61" spans="1:6" ht="26.25">
      <c r="A61" s="4">
        <v>45</v>
      </c>
      <c r="B61" s="90" t="s">
        <v>244</v>
      </c>
      <c r="C61" s="93" t="s">
        <v>245</v>
      </c>
      <c r="D61" s="84">
        <f>D62+D63+D64+D65</f>
        <v>5678436</v>
      </c>
      <c r="E61" s="215">
        <v>45077</v>
      </c>
      <c r="F61" s="109">
        <f>F62+F64</f>
        <v>5083595</v>
      </c>
    </row>
    <row r="62" spans="1:6" ht="44.25" customHeight="1">
      <c r="A62" s="33">
        <v>46</v>
      </c>
      <c r="B62" s="92" t="s">
        <v>246</v>
      </c>
      <c r="C62" s="93" t="s">
        <v>247</v>
      </c>
      <c r="D62" s="84">
        <v>4869902</v>
      </c>
      <c r="E62" s="109">
        <v>5060732</v>
      </c>
      <c r="F62" s="109">
        <v>5053174</v>
      </c>
    </row>
    <row r="63" spans="1:6" ht="63.75">
      <c r="A63" s="33">
        <v>47</v>
      </c>
      <c r="B63" s="92" t="s">
        <v>273</v>
      </c>
      <c r="C63" s="93" t="s">
        <v>268</v>
      </c>
      <c r="D63" s="84">
        <v>78600</v>
      </c>
      <c r="E63" s="109">
        <v>0</v>
      </c>
      <c r="F63" s="109">
        <v>0</v>
      </c>
    </row>
    <row r="64" spans="1:6" ht="41.25" customHeight="1">
      <c r="A64" s="33">
        <v>48</v>
      </c>
      <c r="B64" s="92" t="s">
        <v>272</v>
      </c>
      <c r="C64" s="93" t="s">
        <v>269</v>
      </c>
      <c r="D64" s="84">
        <v>45684</v>
      </c>
      <c r="E64" s="109">
        <v>27368</v>
      </c>
      <c r="F64" s="109">
        <v>30421</v>
      </c>
    </row>
    <row r="65" spans="1:6" ht="102">
      <c r="A65" s="33">
        <v>49</v>
      </c>
      <c r="B65" s="92" t="s">
        <v>271</v>
      </c>
      <c r="C65" s="93" t="s">
        <v>270</v>
      </c>
      <c r="D65" s="84">
        <v>684250</v>
      </c>
      <c r="E65" s="109">
        <v>0</v>
      </c>
      <c r="F65" s="109">
        <v>0</v>
      </c>
    </row>
    <row r="66" spans="1:6" ht="12.75">
      <c r="A66" s="36">
        <v>50</v>
      </c>
      <c r="B66" s="166" t="s">
        <v>288</v>
      </c>
      <c r="C66" s="167"/>
      <c r="D66" s="87">
        <f>D14+D47</f>
        <v>7893134</v>
      </c>
      <c r="E66" s="112" t="e">
        <f>E14+E47</f>
        <v>#VALUE!</v>
      </c>
      <c r="F66" s="112">
        <f>F14+F47</f>
        <v>7024010</v>
      </c>
    </row>
  </sheetData>
  <sheetProtection/>
  <mergeCells count="39">
    <mergeCell ref="A17:A18"/>
    <mergeCell ref="A30:A31"/>
    <mergeCell ref="F11:F12"/>
    <mergeCell ref="F17:F18"/>
    <mergeCell ref="F30:F31"/>
    <mergeCell ref="F32:F33"/>
    <mergeCell ref="E11:E12"/>
    <mergeCell ref="A32:A33"/>
    <mergeCell ref="C32:C33"/>
    <mergeCell ref="F34:F35"/>
    <mergeCell ref="A1:F1"/>
    <mergeCell ref="A2:F2"/>
    <mergeCell ref="A3:F3"/>
    <mergeCell ref="A5:F5"/>
    <mergeCell ref="E17:E18"/>
    <mergeCell ref="D11:D12"/>
    <mergeCell ref="D17:D18"/>
    <mergeCell ref="D30:D31"/>
    <mergeCell ref="C11:C12"/>
    <mergeCell ref="D34:D35"/>
    <mergeCell ref="E32:E33"/>
    <mergeCell ref="E34:E35"/>
    <mergeCell ref="E30:E31"/>
    <mergeCell ref="B11:B12"/>
    <mergeCell ref="B17:B18"/>
    <mergeCell ref="B30:B31"/>
    <mergeCell ref="B32:B33"/>
    <mergeCell ref="B34:B35"/>
    <mergeCell ref="D32:D33"/>
    <mergeCell ref="A34:A35"/>
    <mergeCell ref="C34:C35"/>
    <mergeCell ref="C17:C18"/>
    <mergeCell ref="C30:C31"/>
    <mergeCell ref="B66:C66"/>
    <mergeCell ref="A6:F6"/>
    <mergeCell ref="A7:F7"/>
    <mergeCell ref="A9:F9"/>
    <mergeCell ref="D10:F10"/>
    <mergeCell ref="A11:A12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27">
      <selection activeCell="D37" sqref="D37"/>
    </sheetView>
  </sheetViews>
  <sheetFormatPr defaultColWidth="9.25390625" defaultRowHeight="12.75"/>
  <cols>
    <col min="1" max="1" width="7.375" style="0" customWidth="1"/>
    <col min="2" max="2" width="65.75390625" style="0" customWidth="1"/>
    <col min="3" max="3" width="11.00390625" style="0" customWidth="1"/>
    <col min="4" max="4" width="11.25390625" style="17" customWidth="1"/>
    <col min="5" max="5" width="10.625" style="17" customWidth="1"/>
    <col min="6" max="6" width="10.375" style="17" customWidth="1"/>
    <col min="7" max="7" width="9.625" style="0" bestFit="1" customWidth="1"/>
    <col min="8" max="8" width="11.125" style="0" customWidth="1"/>
    <col min="9" max="9" width="12.25390625" style="0" customWidth="1"/>
  </cols>
  <sheetData>
    <row r="1" spans="1:6" ht="12.75">
      <c r="A1" s="159" t="s">
        <v>289</v>
      </c>
      <c r="B1" s="159"/>
      <c r="C1" s="159"/>
      <c r="D1" s="159"/>
      <c r="E1" s="159"/>
      <c r="F1" s="159"/>
    </row>
    <row r="2" spans="1:6" ht="12.75">
      <c r="A2" s="159" t="s">
        <v>267</v>
      </c>
      <c r="B2" s="159"/>
      <c r="C2" s="159"/>
      <c r="D2" s="159"/>
      <c r="E2" s="159"/>
      <c r="F2" s="159"/>
    </row>
    <row r="3" spans="1:6" ht="12.75">
      <c r="A3" s="159" t="s">
        <v>280</v>
      </c>
      <c r="B3" s="159"/>
      <c r="C3" s="159"/>
      <c r="D3" s="159"/>
      <c r="E3" s="159"/>
      <c r="F3" s="159"/>
    </row>
    <row r="5" spans="1:6" ht="12.75">
      <c r="A5" s="159" t="s">
        <v>289</v>
      </c>
      <c r="B5" s="159"/>
      <c r="C5" s="159"/>
      <c r="D5" s="159"/>
      <c r="E5" s="159"/>
      <c r="F5" s="159"/>
    </row>
    <row r="6" spans="1:6" ht="12.75">
      <c r="A6" s="159" t="s">
        <v>264</v>
      </c>
      <c r="B6" s="159"/>
      <c r="C6" s="159"/>
      <c r="D6" s="159"/>
      <c r="E6" s="159"/>
      <c r="F6" s="159"/>
    </row>
    <row r="7" spans="1:6" ht="12.75">
      <c r="A7" s="159" t="s">
        <v>265</v>
      </c>
      <c r="B7" s="159"/>
      <c r="C7" s="159"/>
      <c r="D7" s="159"/>
      <c r="E7" s="159"/>
      <c r="F7" s="159"/>
    </row>
    <row r="8" spans="1:6" ht="11.25" customHeight="1">
      <c r="A8" s="1"/>
      <c r="B8" s="2"/>
      <c r="C8" s="2"/>
      <c r="D8" s="106"/>
      <c r="E8" s="106"/>
      <c r="F8" s="106"/>
    </row>
    <row r="9" spans="1:6" ht="15.75" customHeight="1">
      <c r="A9" s="187" t="s">
        <v>248</v>
      </c>
      <c r="B9" s="187"/>
      <c r="C9" s="187"/>
      <c r="D9" s="187"/>
      <c r="E9" s="106"/>
      <c r="F9" s="106"/>
    </row>
    <row r="10" spans="1:6" ht="33" customHeight="1">
      <c r="A10" s="187"/>
      <c r="B10" s="187"/>
      <c r="C10" s="187"/>
      <c r="D10" s="187"/>
      <c r="E10" s="106"/>
      <c r="F10" s="106"/>
    </row>
    <row r="11" spans="1:6" ht="12.75">
      <c r="A11" s="186" t="s">
        <v>6</v>
      </c>
      <c r="B11" s="186"/>
      <c r="C11" s="186"/>
      <c r="D11" s="186"/>
      <c r="E11" s="186"/>
      <c r="F11" s="186"/>
    </row>
    <row r="12" spans="1:6" ht="47.25" customHeight="1">
      <c r="A12" s="4" t="s">
        <v>137</v>
      </c>
      <c r="B12" s="19" t="s">
        <v>249</v>
      </c>
      <c r="C12" s="4" t="s">
        <v>10</v>
      </c>
      <c r="D12" s="8" t="s">
        <v>13</v>
      </c>
      <c r="E12" s="8" t="s">
        <v>14</v>
      </c>
      <c r="F12" s="8" t="s">
        <v>15</v>
      </c>
    </row>
    <row r="13" spans="1:6" ht="12.75">
      <c r="A13" s="4"/>
      <c r="B13" s="4">
        <v>1</v>
      </c>
      <c r="C13" s="4">
        <v>2</v>
      </c>
      <c r="D13" s="8">
        <v>3</v>
      </c>
      <c r="E13" s="8">
        <v>3</v>
      </c>
      <c r="F13" s="8">
        <v>3</v>
      </c>
    </row>
    <row r="14" spans="1:6" ht="15" customHeight="1">
      <c r="A14" s="4">
        <v>1</v>
      </c>
      <c r="B14" s="3" t="s">
        <v>17</v>
      </c>
      <c r="C14" s="7" t="s">
        <v>18</v>
      </c>
      <c r="D14" s="113">
        <f>'прил 4 ведом'!G17</f>
        <v>4735408.359999999</v>
      </c>
      <c r="E14" s="113">
        <f>'прил 4 ведом'!H17</f>
        <v>4640763.4399999995</v>
      </c>
      <c r="F14" s="113">
        <f>'прил 4 ведом'!I17</f>
        <v>4638163.4399999995</v>
      </c>
    </row>
    <row r="15" spans="1:6" ht="33" customHeight="1">
      <c r="A15" s="4">
        <v>2</v>
      </c>
      <c r="B15" s="3" t="s">
        <v>250</v>
      </c>
      <c r="C15" s="7" t="s">
        <v>20</v>
      </c>
      <c r="D15" s="113">
        <f>'прил 4 ведом'!G18</f>
        <v>1035074</v>
      </c>
      <c r="E15" s="113">
        <f>'прил 4 ведом'!H18</f>
        <v>1035074</v>
      </c>
      <c r="F15" s="113">
        <f>'прил 4 ведом'!I18</f>
        <v>1035074</v>
      </c>
    </row>
    <row r="16" spans="1:6" ht="45" customHeight="1">
      <c r="A16" s="4">
        <v>3</v>
      </c>
      <c r="B16" s="3" t="s">
        <v>26</v>
      </c>
      <c r="C16" s="7" t="s">
        <v>27</v>
      </c>
      <c r="D16" s="113">
        <f>'прил 4 ведом'!G24</f>
        <v>2440709.46</v>
      </c>
      <c r="E16" s="113">
        <f>'прил 4 ведом'!H24</f>
        <v>2400271.44</v>
      </c>
      <c r="F16" s="113">
        <f>'прил 4 ведом'!I24</f>
        <v>2397671.44</v>
      </c>
    </row>
    <row r="17" spans="1:6" ht="15.75" customHeight="1">
      <c r="A17" s="4">
        <v>4</v>
      </c>
      <c r="B17" s="3" t="s">
        <v>35</v>
      </c>
      <c r="C17" s="7" t="s">
        <v>36</v>
      </c>
      <c r="D17" s="113">
        <v>1000</v>
      </c>
      <c r="E17" s="113">
        <v>1000</v>
      </c>
      <c r="F17" s="113">
        <v>1000</v>
      </c>
    </row>
    <row r="18" spans="1:9" ht="15.75" customHeight="1">
      <c r="A18" s="4">
        <v>5</v>
      </c>
      <c r="B18" s="3" t="s">
        <v>41</v>
      </c>
      <c r="C18" s="7" t="s">
        <v>42</v>
      </c>
      <c r="D18" s="113">
        <f>'прил 4 ведом'!G43</f>
        <v>1258624.9</v>
      </c>
      <c r="E18" s="113">
        <f>'прил 4 ведом'!H43</f>
        <v>1204418</v>
      </c>
      <c r="F18" s="113">
        <f>'прил 4 ведом'!I43</f>
        <v>1204418</v>
      </c>
      <c r="G18" s="20"/>
      <c r="H18" s="20"/>
      <c r="I18" s="20"/>
    </row>
    <row r="19" spans="1:6" ht="15.75" customHeight="1">
      <c r="A19" s="4">
        <v>6</v>
      </c>
      <c r="B19" s="3" t="s">
        <v>58</v>
      </c>
      <c r="C19" s="7" t="s">
        <v>59</v>
      </c>
      <c r="D19" s="113">
        <f>D20</f>
        <v>54655</v>
      </c>
      <c r="E19" s="113">
        <f>E20</f>
        <v>67770</v>
      </c>
      <c r="F19" s="113">
        <f>F20</f>
        <v>70272</v>
      </c>
    </row>
    <row r="20" spans="1:6" ht="15.75" customHeight="1">
      <c r="A20" s="4">
        <v>7</v>
      </c>
      <c r="B20" s="3" t="s">
        <v>60</v>
      </c>
      <c r="C20" s="7" t="s">
        <v>61</v>
      </c>
      <c r="D20" s="113">
        <v>54655</v>
      </c>
      <c r="E20" s="113">
        <v>67770</v>
      </c>
      <c r="F20" s="113">
        <v>70272</v>
      </c>
    </row>
    <row r="21" spans="1:6" ht="25.5">
      <c r="A21" s="4">
        <v>8</v>
      </c>
      <c r="B21" s="3" t="s">
        <v>63</v>
      </c>
      <c r="C21" s="7" t="s">
        <v>66</v>
      </c>
      <c r="D21" s="113">
        <f>D22</f>
        <v>80000</v>
      </c>
      <c r="E21" s="113">
        <f>E22</f>
        <v>80000</v>
      </c>
      <c r="F21" s="113">
        <f>F22</f>
        <v>80000</v>
      </c>
    </row>
    <row r="22" spans="1:6" ht="25.5">
      <c r="A22" s="4">
        <v>9</v>
      </c>
      <c r="B22" s="3" t="s">
        <v>251</v>
      </c>
      <c r="C22" s="7" t="s">
        <v>66</v>
      </c>
      <c r="D22" s="113">
        <v>80000</v>
      </c>
      <c r="E22" s="113">
        <v>80000</v>
      </c>
      <c r="F22" s="113">
        <v>80000</v>
      </c>
    </row>
    <row r="23" spans="1:6" ht="19.5" customHeight="1">
      <c r="A23" s="4">
        <v>10</v>
      </c>
      <c r="B23" s="3" t="s">
        <v>70</v>
      </c>
      <c r="C23" s="7" t="s">
        <v>71</v>
      </c>
      <c r="D23" s="113">
        <f>D24</f>
        <v>175540</v>
      </c>
      <c r="E23" s="113">
        <f>E24</f>
        <v>89600</v>
      </c>
      <c r="F23" s="113">
        <f>F24</f>
        <v>92200</v>
      </c>
    </row>
    <row r="24" spans="1:6" ht="18.75" customHeight="1">
      <c r="A24" s="4">
        <v>11</v>
      </c>
      <c r="B24" s="3" t="s">
        <v>252</v>
      </c>
      <c r="C24" s="7" t="s">
        <v>73</v>
      </c>
      <c r="D24" s="113">
        <f>'прил 4 ведом'!G79</f>
        <v>175540</v>
      </c>
      <c r="E24" s="113">
        <f>'прил 4 ведом'!H79</f>
        <v>89600</v>
      </c>
      <c r="F24" s="113">
        <f>'прил 4 ведом'!I79</f>
        <v>92200</v>
      </c>
    </row>
    <row r="25" spans="1:6" ht="15.75" customHeight="1">
      <c r="A25" s="4">
        <v>12</v>
      </c>
      <c r="B25" s="3" t="s">
        <v>77</v>
      </c>
      <c r="C25" s="7" t="s">
        <v>78</v>
      </c>
      <c r="D25" s="113">
        <f>D26+D27</f>
        <v>1212985</v>
      </c>
      <c r="E25" s="113">
        <f>E26+E27</f>
        <v>357985</v>
      </c>
      <c r="F25" s="113">
        <f>F26+F27</f>
        <v>322985</v>
      </c>
    </row>
    <row r="26" spans="1:6" ht="15.75" customHeight="1">
      <c r="A26" s="4">
        <v>12</v>
      </c>
      <c r="B26" s="3" t="s">
        <v>79</v>
      </c>
      <c r="C26" s="7" t="s">
        <v>80</v>
      </c>
      <c r="D26" s="113">
        <f>'прил 4 ведом'!G92</f>
        <v>77985</v>
      </c>
      <c r="E26" s="113">
        <f>'прил 4 ведом'!H92</f>
        <v>77985</v>
      </c>
      <c r="F26" s="113">
        <v>42985</v>
      </c>
    </row>
    <row r="27" spans="1:6" ht="15.75" customHeight="1">
      <c r="A27" s="4">
        <v>14</v>
      </c>
      <c r="B27" s="3" t="s">
        <v>84</v>
      </c>
      <c r="C27" s="7" t="s">
        <v>85</v>
      </c>
      <c r="D27" s="113">
        <f>'прил 4 ведом'!G93</f>
        <v>1135000</v>
      </c>
      <c r="E27" s="113">
        <f>'прил 4 ведом'!H93</f>
        <v>280000</v>
      </c>
      <c r="F27" s="113">
        <f>'прил 4 ведом'!I93</f>
        <v>280000</v>
      </c>
    </row>
    <row r="28" spans="1:6" ht="17.25" customHeight="1">
      <c r="A28" s="4">
        <v>15</v>
      </c>
      <c r="B28" s="3" t="s">
        <v>253</v>
      </c>
      <c r="C28" s="7" t="s">
        <v>91</v>
      </c>
      <c r="D28" s="113">
        <f>D29</f>
        <v>1649300</v>
      </c>
      <c r="E28" s="113">
        <f>E29</f>
        <v>1649300</v>
      </c>
      <c r="F28" s="113">
        <f>F29</f>
        <v>1649300</v>
      </c>
    </row>
    <row r="29" spans="1:6" ht="17.25" customHeight="1">
      <c r="A29" s="4">
        <v>16</v>
      </c>
      <c r="B29" s="3" t="s">
        <v>127</v>
      </c>
      <c r="C29" s="7" t="s">
        <v>93</v>
      </c>
      <c r="D29" s="113">
        <f>'прил 4 ведом'!G108</f>
        <v>1649300</v>
      </c>
      <c r="E29" s="113">
        <f>'прил 4 ведом'!H108</f>
        <v>1649300</v>
      </c>
      <c r="F29" s="113">
        <f>'прил 4 ведом'!I108</f>
        <v>1649300</v>
      </c>
    </row>
    <row r="30" spans="1:6" ht="17.25" customHeight="1">
      <c r="A30" s="4">
        <v>17</v>
      </c>
      <c r="B30" s="21" t="s">
        <v>100</v>
      </c>
      <c r="C30" s="7" t="s">
        <v>101</v>
      </c>
      <c r="D30" s="113">
        <f>'прил 4 ведом'!G121</f>
        <v>79264.56</v>
      </c>
      <c r="E30" s="113">
        <f>D30</f>
        <v>79264.56</v>
      </c>
      <c r="F30" s="113">
        <f>'прил 4 ведом'!I121</f>
        <v>79264.56</v>
      </c>
    </row>
    <row r="31" spans="1:6" ht="17.25" customHeight="1">
      <c r="A31" s="4">
        <v>18</v>
      </c>
      <c r="B31" s="21" t="s">
        <v>102</v>
      </c>
      <c r="C31" s="7" t="s">
        <v>103</v>
      </c>
      <c r="D31" s="113">
        <v>79265.56</v>
      </c>
      <c r="E31" s="113">
        <v>79265.56</v>
      </c>
      <c r="F31" s="113">
        <v>79265.56</v>
      </c>
    </row>
    <row r="32" spans="1:6" ht="25.5">
      <c r="A32" s="4">
        <v>19</v>
      </c>
      <c r="B32" s="21" t="s">
        <v>254</v>
      </c>
      <c r="C32" s="7" t="s">
        <v>107</v>
      </c>
      <c r="D32" s="113">
        <f>D33</f>
        <v>26404</v>
      </c>
      <c r="E32" s="113">
        <f>E33</f>
        <v>26404</v>
      </c>
      <c r="F32" s="113">
        <f>F33</f>
        <v>26404</v>
      </c>
    </row>
    <row r="33" spans="1:6" ht="30.75" customHeight="1">
      <c r="A33" s="4">
        <v>20</v>
      </c>
      <c r="B33" s="21" t="s">
        <v>255</v>
      </c>
      <c r="C33" s="7" t="s">
        <v>109</v>
      </c>
      <c r="D33" s="113">
        <f>'прил 4 ведом'!G128</f>
        <v>26404</v>
      </c>
      <c r="E33" s="113">
        <f>'прил 4 ведом'!H128</f>
        <v>26404</v>
      </c>
      <c r="F33" s="113">
        <f>'прил 4 ведом'!I128</f>
        <v>26404</v>
      </c>
    </row>
    <row r="34" spans="1:6" ht="12.75" hidden="1">
      <c r="A34" s="4">
        <v>20</v>
      </c>
      <c r="B34" s="21" t="s">
        <v>256</v>
      </c>
      <c r="C34" s="7" t="s">
        <v>257</v>
      </c>
      <c r="D34" s="113">
        <f>D35</f>
        <v>0</v>
      </c>
      <c r="E34" s="113" t="e">
        <f>'прил 4 ведом'!#REF!</f>
        <v>#REF!</v>
      </c>
      <c r="F34" s="113">
        <v>0</v>
      </c>
    </row>
    <row r="35" spans="1:6" ht="12.75" hidden="1">
      <c r="A35" s="4">
        <v>21</v>
      </c>
      <c r="B35" s="21" t="s">
        <v>258</v>
      </c>
      <c r="C35" s="7" t="s">
        <v>259</v>
      </c>
      <c r="D35" s="113">
        <v>0</v>
      </c>
      <c r="E35" s="113" t="e">
        <f>'прил 4 ведом'!#REF!</f>
        <v>#REF!</v>
      </c>
      <c r="F35" s="113">
        <v>0</v>
      </c>
    </row>
    <row r="36" spans="1:6" ht="17.25" customHeight="1">
      <c r="A36" s="4">
        <v>21</v>
      </c>
      <c r="B36" s="3" t="s">
        <v>111</v>
      </c>
      <c r="C36" s="7"/>
      <c r="D36" s="113"/>
      <c r="E36" s="113">
        <f>'прил 4 ведом'!H129</f>
        <v>174477.68</v>
      </c>
      <c r="F36" s="113">
        <f>'прил 4 ведом'!I129</f>
        <v>346165.85</v>
      </c>
    </row>
    <row r="37" spans="1:6" ht="17.25" customHeight="1">
      <c r="A37" s="162" t="s">
        <v>260</v>
      </c>
      <c r="B37" s="162"/>
      <c r="C37" s="22"/>
      <c r="D37" s="113">
        <f>'прил 4 ведом'!G16</f>
        <v>8069518.919999999</v>
      </c>
      <c r="E37" s="113">
        <f>'прил 4 ведом'!H130</f>
        <v>7018461.999999999</v>
      </c>
      <c r="F37" s="113">
        <f>'прил 4 ведом'!I130</f>
        <v>7024009.999999999</v>
      </c>
    </row>
    <row r="38" ht="15.75">
      <c r="A38" s="23"/>
    </row>
    <row r="39" ht="18.75">
      <c r="A39" s="16"/>
    </row>
    <row r="57" ht="102" customHeight="1"/>
  </sheetData>
  <sheetProtection/>
  <mergeCells count="9">
    <mergeCell ref="A11:F11"/>
    <mergeCell ref="A37:B37"/>
    <mergeCell ref="A9:D10"/>
    <mergeCell ref="A1:F1"/>
    <mergeCell ref="A2:F2"/>
    <mergeCell ref="A3:F3"/>
    <mergeCell ref="A5:F5"/>
    <mergeCell ref="A6:F6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30">
      <selection activeCell="B19" sqref="B19"/>
    </sheetView>
  </sheetViews>
  <sheetFormatPr defaultColWidth="9.25390625" defaultRowHeight="12.75"/>
  <cols>
    <col min="1" max="1" width="4.125" style="0" customWidth="1"/>
    <col min="2" max="2" width="35.875" style="17" customWidth="1"/>
    <col min="3" max="3" width="4.75390625" style="17" customWidth="1"/>
    <col min="4" max="4" width="5.875" style="17" customWidth="1"/>
    <col min="5" max="5" width="11.25390625" style="17" customWidth="1"/>
    <col min="6" max="6" width="5.625" style="17" customWidth="1"/>
    <col min="7" max="8" width="11.75390625" style="127" customWidth="1"/>
    <col min="9" max="9" width="14.00390625" style="127" customWidth="1"/>
  </cols>
  <sheetData>
    <row r="1" spans="7:9" ht="12.75">
      <c r="G1" s="124"/>
      <c r="H1" s="194" t="s">
        <v>290</v>
      </c>
      <c r="I1" s="194"/>
    </row>
    <row r="2" spans="7:9" ht="12.75">
      <c r="G2" s="195" t="s">
        <v>267</v>
      </c>
      <c r="H2" s="195"/>
      <c r="I2" s="195"/>
    </row>
    <row r="3" spans="7:9" ht="12.75">
      <c r="G3" s="195" t="s">
        <v>280</v>
      </c>
      <c r="H3" s="195"/>
      <c r="I3" s="195"/>
    </row>
    <row r="5" spans="1:9" ht="12.75">
      <c r="A5" s="158" t="s">
        <v>261</v>
      </c>
      <c r="B5" s="158"/>
      <c r="C5" s="158"/>
      <c r="D5" s="158"/>
      <c r="E5" s="158"/>
      <c r="F5" s="158"/>
      <c r="G5" s="158"/>
      <c r="H5" s="158"/>
      <c r="I5" s="158"/>
    </row>
    <row r="6" spans="1:9" ht="12.75">
      <c r="A6" s="159" t="s">
        <v>113</v>
      </c>
      <c r="B6" s="159"/>
      <c r="C6" s="159"/>
      <c r="D6" s="159"/>
      <c r="E6" s="159"/>
      <c r="F6" s="159"/>
      <c r="G6" s="159"/>
      <c r="H6" s="159"/>
      <c r="I6" s="159"/>
    </row>
    <row r="7" spans="1:9" ht="12.75">
      <c r="A7" s="198" t="s">
        <v>265</v>
      </c>
      <c r="B7" s="198"/>
      <c r="C7" s="198"/>
      <c r="D7" s="198"/>
      <c r="E7" s="198"/>
      <c r="F7" s="198"/>
      <c r="G7" s="198"/>
      <c r="H7" s="198"/>
      <c r="I7" s="198"/>
    </row>
    <row r="8" spans="1:9" ht="12.75">
      <c r="A8" s="1"/>
      <c r="B8" s="106"/>
      <c r="C8" s="106"/>
      <c r="D8" s="106"/>
      <c r="E8" s="106"/>
      <c r="F8" s="106"/>
      <c r="G8" s="125"/>
      <c r="H8" s="125"/>
      <c r="I8" s="125"/>
    </row>
    <row r="9" spans="1:9" ht="33" customHeight="1">
      <c r="A9" s="187" t="s">
        <v>5</v>
      </c>
      <c r="B9" s="187"/>
      <c r="C9" s="187"/>
      <c r="D9" s="187"/>
      <c r="E9" s="187"/>
      <c r="F9" s="187"/>
      <c r="G9" s="187"/>
      <c r="H9" s="187"/>
      <c r="I9" s="187"/>
    </row>
    <row r="10" spans="1:9" ht="11.25" customHeight="1">
      <c r="A10" s="187"/>
      <c r="B10" s="187"/>
      <c r="C10" s="187"/>
      <c r="D10" s="187"/>
      <c r="E10" s="187"/>
      <c r="F10" s="187"/>
      <c r="G10" s="187"/>
      <c r="H10" s="187"/>
      <c r="I10" s="187"/>
    </row>
    <row r="11" spans="1:9" ht="15.75" customHeight="1">
      <c r="A11" s="188" t="s">
        <v>6</v>
      </c>
      <c r="B11" s="188"/>
      <c r="C11" s="188"/>
      <c r="D11" s="188"/>
      <c r="E11" s="188"/>
      <c r="F11" s="188"/>
      <c r="G11" s="188"/>
      <c r="H11" s="188"/>
      <c r="I11" s="188"/>
    </row>
    <row r="12" spans="1:9" ht="12.75" customHeight="1">
      <c r="A12" s="162" t="s">
        <v>7</v>
      </c>
      <c r="B12" s="189" t="s">
        <v>8</v>
      </c>
      <c r="C12" s="191" t="s">
        <v>9</v>
      </c>
      <c r="D12" s="192" t="s">
        <v>10</v>
      </c>
      <c r="E12" s="191" t="s">
        <v>11</v>
      </c>
      <c r="F12" s="191" t="s">
        <v>12</v>
      </c>
      <c r="G12" s="196" t="s">
        <v>13</v>
      </c>
      <c r="H12" s="196" t="s">
        <v>14</v>
      </c>
      <c r="I12" s="196" t="s">
        <v>15</v>
      </c>
    </row>
    <row r="13" spans="1:9" ht="12.75">
      <c r="A13" s="162"/>
      <c r="B13" s="190"/>
      <c r="C13" s="191"/>
      <c r="D13" s="193"/>
      <c r="E13" s="191"/>
      <c r="F13" s="191"/>
      <c r="G13" s="197"/>
      <c r="H13" s="197"/>
      <c r="I13" s="197"/>
    </row>
    <row r="14" spans="1:9" ht="33" customHeight="1">
      <c r="A14" s="162"/>
      <c r="B14" s="190"/>
      <c r="C14" s="191"/>
      <c r="D14" s="193"/>
      <c r="E14" s="191"/>
      <c r="F14" s="191"/>
      <c r="G14" s="197"/>
      <c r="H14" s="197"/>
      <c r="I14" s="197"/>
    </row>
    <row r="15" spans="1:9" ht="12.75">
      <c r="A15" s="4"/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0">
        <v>6</v>
      </c>
      <c r="H15" s="80">
        <v>7</v>
      </c>
      <c r="I15" s="80">
        <v>8</v>
      </c>
    </row>
    <row r="16" spans="1:9" ht="15.75" customHeight="1">
      <c r="A16" s="4">
        <v>1</v>
      </c>
      <c r="B16" s="128" t="s">
        <v>16</v>
      </c>
      <c r="C16" s="8">
        <v>834</v>
      </c>
      <c r="D16" s="8"/>
      <c r="E16" s="8"/>
      <c r="F16" s="8"/>
      <c r="G16" s="108">
        <f>G17+G60+G69+G79+G86+G108+G115+G122</f>
        <v>8069518.919999999</v>
      </c>
      <c r="H16" s="108">
        <f>H17+H60+H69+H79+H86+H108+H115+H122</f>
        <v>7018461.999999999</v>
      </c>
      <c r="I16" s="108">
        <f>I17+I60+I69+I79+I86+I108+I115+I122</f>
        <v>7024009.999999999</v>
      </c>
    </row>
    <row r="17" spans="1:10" ht="15.75" customHeight="1">
      <c r="A17" s="4">
        <v>2</v>
      </c>
      <c r="B17" s="129" t="s">
        <v>17</v>
      </c>
      <c r="C17" s="8">
        <v>834</v>
      </c>
      <c r="D17" s="80" t="s">
        <v>18</v>
      </c>
      <c r="E17" s="8"/>
      <c r="F17" s="8"/>
      <c r="G17" s="113">
        <f>G18+G24+G37+G43</f>
        <v>4735408.359999999</v>
      </c>
      <c r="H17" s="113">
        <f>H18+H24+H37+H43</f>
        <v>4640763.4399999995</v>
      </c>
      <c r="I17" s="113">
        <f>I18+I24+I37+I43</f>
        <v>4638163.4399999995</v>
      </c>
      <c r="J17" s="9"/>
    </row>
    <row r="18" spans="1:9" ht="40.5" customHeight="1">
      <c r="A18" s="4">
        <v>3</v>
      </c>
      <c r="B18" s="129" t="s">
        <v>19</v>
      </c>
      <c r="C18" s="8">
        <v>834</v>
      </c>
      <c r="D18" s="80" t="s">
        <v>20</v>
      </c>
      <c r="E18" s="8"/>
      <c r="F18" s="8"/>
      <c r="G18" s="113">
        <f>G19</f>
        <v>1035074</v>
      </c>
      <c r="H18" s="113">
        <f aca="true" t="shared" si="0" ref="G18:I19">H19</f>
        <v>1035074</v>
      </c>
      <c r="I18" s="113">
        <f t="shared" si="0"/>
        <v>1035074</v>
      </c>
    </row>
    <row r="19" spans="1:9" ht="54" customHeight="1">
      <c r="A19" s="4">
        <v>4</v>
      </c>
      <c r="B19" s="129" t="s">
        <v>21</v>
      </c>
      <c r="C19" s="8">
        <v>834</v>
      </c>
      <c r="D19" s="80" t="s">
        <v>20</v>
      </c>
      <c r="E19" s="130">
        <v>9100000000</v>
      </c>
      <c r="F19" s="8"/>
      <c r="G19" s="113">
        <f t="shared" si="0"/>
        <v>1035074</v>
      </c>
      <c r="H19" s="113">
        <f t="shared" si="0"/>
        <v>1035074</v>
      </c>
      <c r="I19" s="113">
        <f t="shared" si="0"/>
        <v>1035074</v>
      </c>
    </row>
    <row r="20" spans="1:9" ht="17.25" customHeight="1">
      <c r="A20" s="4">
        <v>5</v>
      </c>
      <c r="B20" s="129" t="s">
        <v>22</v>
      </c>
      <c r="C20" s="8">
        <v>834</v>
      </c>
      <c r="D20" s="80" t="s">
        <v>20</v>
      </c>
      <c r="E20" s="130">
        <v>9110000000</v>
      </c>
      <c r="F20" s="8"/>
      <c r="G20" s="113">
        <f aca="true" t="shared" si="1" ref="G20:H22">G21</f>
        <v>1035074</v>
      </c>
      <c r="H20" s="113">
        <f t="shared" si="1"/>
        <v>1035074</v>
      </c>
      <c r="I20" s="113">
        <f>I23</f>
        <v>1035074</v>
      </c>
    </row>
    <row r="21" spans="1:9" ht="80.25" customHeight="1">
      <c r="A21" s="4">
        <v>6</v>
      </c>
      <c r="B21" s="129" t="s">
        <v>23</v>
      </c>
      <c r="C21" s="8">
        <v>834</v>
      </c>
      <c r="D21" s="80" t="s">
        <v>20</v>
      </c>
      <c r="E21" s="130">
        <v>9110080210</v>
      </c>
      <c r="F21" s="8"/>
      <c r="G21" s="113">
        <f t="shared" si="1"/>
        <v>1035074</v>
      </c>
      <c r="H21" s="113">
        <f t="shared" si="1"/>
        <v>1035074</v>
      </c>
      <c r="I21" s="113">
        <f>I22</f>
        <v>1035074</v>
      </c>
    </row>
    <row r="22" spans="1:9" ht="80.25" customHeight="1">
      <c r="A22" s="4">
        <v>7</v>
      </c>
      <c r="B22" s="129" t="s">
        <v>24</v>
      </c>
      <c r="C22" s="8">
        <v>834</v>
      </c>
      <c r="D22" s="80" t="s">
        <v>20</v>
      </c>
      <c r="E22" s="130">
        <v>9110080210</v>
      </c>
      <c r="F22" s="8">
        <v>100</v>
      </c>
      <c r="G22" s="113">
        <f t="shared" si="1"/>
        <v>1035074</v>
      </c>
      <c r="H22" s="113">
        <f t="shared" si="1"/>
        <v>1035074</v>
      </c>
      <c r="I22" s="113">
        <f>I23</f>
        <v>1035074</v>
      </c>
    </row>
    <row r="23" spans="1:11" ht="30" customHeight="1">
      <c r="A23" s="4">
        <v>8</v>
      </c>
      <c r="B23" s="129" t="s">
        <v>25</v>
      </c>
      <c r="C23" s="8">
        <v>834</v>
      </c>
      <c r="D23" s="80" t="s">
        <v>20</v>
      </c>
      <c r="E23" s="130">
        <v>9110080210</v>
      </c>
      <c r="F23" s="8">
        <v>120</v>
      </c>
      <c r="G23" s="113">
        <v>1035074</v>
      </c>
      <c r="H23" s="113">
        <f>G23</f>
        <v>1035074</v>
      </c>
      <c r="I23" s="113">
        <f>H23</f>
        <v>1035074</v>
      </c>
      <c r="K23" s="10"/>
    </row>
    <row r="24" spans="1:11" ht="52.5" customHeight="1">
      <c r="A24" s="4">
        <v>9</v>
      </c>
      <c r="B24" s="129" t="s">
        <v>26</v>
      </c>
      <c r="C24" s="8">
        <v>834</v>
      </c>
      <c r="D24" s="80" t="s">
        <v>27</v>
      </c>
      <c r="E24" s="130"/>
      <c r="F24" s="8"/>
      <c r="G24" s="113">
        <f aca="true" t="shared" si="2" ref="G24:I25">G25</f>
        <v>2440709.46</v>
      </c>
      <c r="H24" s="113">
        <f t="shared" si="2"/>
        <v>2400271.44</v>
      </c>
      <c r="I24" s="113">
        <f t="shared" si="2"/>
        <v>2397671.44</v>
      </c>
      <c r="K24" s="11"/>
    </row>
    <row r="25" spans="1:11" ht="24.75" customHeight="1">
      <c r="A25" s="4">
        <v>10</v>
      </c>
      <c r="B25" s="129" t="s">
        <v>28</v>
      </c>
      <c r="C25" s="8">
        <v>834</v>
      </c>
      <c r="D25" s="80" t="s">
        <v>27</v>
      </c>
      <c r="E25" s="130">
        <v>8100000000</v>
      </c>
      <c r="F25" s="8"/>
      <c r="G25" s="113">
        <f t="shared" si="2"/>
        <v>2440709.46</v>
      </c>
      <c r="H25" s="113">
        <f t="shared" si="2"/>
        <v>2400271.44</v>
      </c>
      <c r="I25" s="113">
        <f>I26</f>
        <v>2397671.44</v>
      </c>
      <c r="K25" s="11"/>
    </row>
    <row r="26" spans="1:11" ht="31.5" customHeight="1">
      <c r="A26" s="4">
        <v>11</v>
      </c>
      <c r="B26" s="129" t="s">
        <v>29</v>
      </c>
      <c r="C26" s="8">
        <v>834</v>
      </c>
      <c r="D26" s="80" t="s">
        <v>27</v>
      </c>
      <c r="E26" s="130">
        <v>8110000000</v>
      </c>
      <c r="F26" s="8"/>
      <c r="G26" s="113">
        <f>G27+G30</f>
        <v>2440709.46</v>
      </c>
      <c r="H26" s="113">
        <f>H31+H33+H35</f>
        <v>2400271.44</v>
      </c>
      <c r="I26" s="113">
        <f>I33+I31+I35</f>
        <v>2397671.44</v>
      </c>
      <c r="K26" s="11"/>
    </row>
    <row r="27" spans="1:11" ht="99.75" customHeight="1">
      <c r="A27" s="4">
        <v>12</v>
      </c>
      <c r="B27" s="129" t="s">
        <v>308</v>
      </c>
      <c r="C27" s="8">
        <v>834</v>
      </c>
      <c r="D27" s="80" t="s">
        <v>27</v>
      </c>
      <c r="E27" s="130">
        <v>8110027240</v>
      </c>
      <c r="F27" s="8"/>
      <c r="G27" s="113">
        <f>G28</f>
        <v>24393.1</v>
      </c>
      <c r="H27" s="113">
        <v>0</v>
      </c>
      <c r="I27" s="113">
        <v>0</v>
      </c>
      <c r="K27" s="11"/>
    </row>
    <row r="28" spans="1:11" ht="87.75" customHeight="1">
      <c r="A28" s="4">
        <v>13</v>
      </c>
      <c r="B28" s="129" t="s">
        <v>291</v>
      </c>
      <c r="C28" s="8">
        <v>834</v>
      </c>
      <c r="D28" s="80" t="s">
        <v>27</v>
      </c>
      <c r="E28" s="130">
        <v>8110027240</v>
      </c>
      <c r="F28" s="8">
        <v>100</v>
      </c>
      <c r="G28" s="113">
        <f>G29</f>
        <v>24393.1</v>
      </c>
      <c r="H28" s="113">
        <v>0</v>
      </c>
      <c r="I28" s="113">
        <v>0</v>
      </c>
      <c r="K28" s="11"/>
    </row>
    <row r="29" spans="1:11" ht="33.75" customHeight="1">
      <c r="A29" s="4">
        <v>14</v>
      </c>
      <c r="B29" s="129" t="s">
        <v>50</v>
      </c>
      <c r="C29" s="8">
        <v>834</v>
      </c>
      <c r="D29" s="80" t="s">
        <v>27</v>
      </c>
      <c r="E29" s="130">
        <v>8110027240</v>
      </c>
      <c r="F29" s="8">
        <v>120</v>
      </c>
      <c r="G29" s="113">
        <v>24393.1</v>
      </c>
      <c r="H29" s="113">
        <v>0</v>
      </c>
      <c r="I29" s="113">
        <v>0</v>
      </c>
      <c r="K29" s="11"/>
    </row>
    <row r="30" spans="1:11" ht="66.75" customHeight="1">
      <c r="A30" s="4">
        <v>15</v>
      </c>
      <c r="B30" s="129" t="s">
        <v>292</v>
      </c>
      <c r="C30" s="8">
        <v>834</v>
      </c>
      <c r="D30" s="80" t="s">
        <v>27</v>
      </c>
      <c r="E30" s="130">
        <v>8110080210</v>
      </c>
      <c r="F30" s="8"/>
      <c r="G30" s="113">
        <f>G31+G33+G35</f>
        <v>2416316.36</v>
      </c>
      <c r="H30" s="113">
        <f>H31+H33+H35</f>
        <v>2400271.44</v>
      </c>
      <c r="I30" s="113">
        <f>I31+I33+I35</f>
        <v>2397671.44</v>
      </c>
      <c r="K30" s="11"/>
    </row>
    <row r="31" spans="1:11" ht="79.5" customHeight="1">
      <c r="A31" s="4">
        <v>16</v>
      </c>
      <c r="B31" s="129" t="s">
        <v>24</v>
      </c>
      <c r="C31" s="8">
        <v>834</v>
      </c>
      <c r="D31" s="80" t="s">
        <v>27</v>
      </c>
      <c r="E31" s="130">
        <v>8110080210</v>
      </c>
      <c r="F31" s="8">
        <v>100</v>
      </c>
      <c r="G31" s="113">
        <f>G32</f>
        <v>1923732</v>
      </c>
      <c r="H31" s="113">
        <f>H32</f>
        <v>1931732</v>
      </c>
      <c r="I31" s="113">
        <f>I32</f>
        <v>1931732</v>
      </c>
      <c r="K31" s="11"/>
    </row>
    <row r="32" spans="1:11" ht="27" customHeight="1">
      <c r="A32" s="4">
        <v>17</v>
      </c>
      <c r="B32" s="129" t="s">
        <v>25</v>
      </c>
      <c r="C32" s="8">
        <v>834</v>
      </c>
      <c r="D32" s="80" t="s">
        <v>27</v>
      </c>
      <c r="E32" s="130">
        <v>8110080210</v>
      </c>
      <c r="F32" s="8">
        <v>120</v>
      </c>
      <c r="G32" s="113">
        <v>1923732</v>
      </c>
      <c r="H32" s="113">
        <v>1931732</v>
      </c>
      <c r="I32" s="113">
        <v>1931732</v>
      </c>
      <c r="K32" s="10"/>
    </row>
    <row r="33" spans="1:11" ht="28.5" customHeight="1">
      <c r="A33" s="4">
        <v>18</v>
      </c>
      <c r="B33" s="129" t="s">
        <v>31</v>
      </c>
      <c r="C33" s="8">
        <v>834</v>
      </c>
      <c r="D33" s="80" t="s">
        <v>27</v>
      </c>
      <c r="E33" s="130">
        <v>8110080210</v>
      </c>
      <c r="F33" s="8">
        <v>200</v>
      </c>
      <c r="G33" s="113">
        <f>G34</f>
        <v>487650.36</v>
      </c>
      <c r="H33" s="113">
        <f>H34</f>
        <v>463605.44</v>
      </c>
      <c r="I33" s="113">
        <f>I34</f>
        <v>461005.44</v>
      </c>
      <c r="K33" s="10"/>
    </row>
    <row r="34" spans="1:11" ht="40.5" customHeight="1">
      <c r="A34" s="4">
        <v>19</v>
      </c>
      <c r="B34" s="129" t="s">
        <v>32</v>
      </c>
      <c r="C34" s="8">
        <v>834</v>
      </c>
      <c r="D34" s="80" t="s">
        <v>27</v>
      </c>
      <c r="E34" s="130">
        <v>8110080210</v>
      </c>
      <c r="F34" s="8">
        <v>240</v>
      </c>
      <c r="G34" s="113">
        <v>487650.36</v>
      </c>
      <c r="H34" s="113">
        <v>463605.44</v>
      </c>
      <c r="I34" s="113">
        <v>461005.44</v>
      </c>
      <c r="K34" s="10"/>
    </row>
    <row r="35" spans="1:11" ht="18" customHeight="1">
      <c r="A35" s="4">
        <v>20</v>
      </c>
      <c r="B35" s="129" t="s">
        <v>33</v>
      </c>
      <c r="C35" s="8">
        <v>834</v>
      </c>
      <c r="D35" s="80" t="s">
        <v>27</v>
      </c>
      <c r="E35" s="130">
        <v>8110080210</v>
      </c>
      <c r="F35" s="8">
        <v>800</v>
      </c>
      <c r="G35" s="113">
        <f>G36</f>
        <v>4934</v>
      </c>
      <c r="H35" s="113">
        <f>H36</f>
        <v>4934</v>
      </c>
      <c r="I35" s="113">
        <f>I36</f>
        <v>4934</v>
      </c>
      <c r="K35" s="10"/>
    </row>
    <row r="36" spans="1:11" ht="15.75" customHeight="1">
      <c r="A36" s="4">
        <v>21</v>
      </c>
      <c r="B36" s="129" t="s">
        <v>34</v>
      </c>
      <c r="C36" s="8">
        <v>834</v>
      </c>
      <c r="D36" s="80" t="s">
        <v>27</v>
      </c>
      <c r="E36" s="130">
        <v>8110080210</v>
      </c>
      <c r="F36" s="8">
        <v>850</v>
      </c>
      <c r="G36" s="113">
        <v>4934</v>
      </c>
      <c r="H36" s="113">
        <v>4934</v>
      </c>
      <c r="I36" s="113">
        <v>4934</v>
      </c>
      <c r="K36" s="10"/>
    </row>
    <row r="37" spans="1:10" ht="15" customHeight="1">
      <c r="A37" s="4">
        <v>22</v>
      </c>
      <c r="B37" s="129" t="s">
        <v>35</v>
      </c>
      <c r="C37" s="8">
        <v>834</v>
      </c>
      <c r="D37" s="80" t="s">
        <v>36</v>
      </c>
      <c r="E37" s="130"/>
      <c r="F37" s="8"/>
      <c r="G37" s="113">
        <f aca="true" t="shared" si="3" ref="G37:I38">G38</f>
        <v>1000</v>
      </c>
      <c r="H37" s="113">
        <f t="shared" si="3"/>
        <v>1000</v>
      </c>
      <c r="I37" s="113">
        <f t="shared" si="3"/>
        <v>1000</v>
      </c>
      <c r="J37" s="9"/>
    </row>
    <row r="38" spans="1:9" ht="29.25" customHeight="1">
      <c r="A38" s="4">
        <v>23</v>
      </c>
      <c r="B38" s="129" t="s">
        <v>28</v>
      </c>
      <c r="C38" s="8">
        <v>834</v>
      </c>
      <c r="D38" s="80" t="s">
        <v>36</v>
      </c>
      <c r="E38" s="130">
        <v>8100000000</v>
      </c>
      <c r="F38" s="8"/>
      <c r="G38" s="113">
        <f t="shared" si="3"/>
        <v>1000</v>
      </c>
      <c r="H38" s="113">
        <f t="shared" si="3"/>
        <v>1000</v>
      </c>
      <c r="I38" s="113">
        <f t="shared" si="3"/>
        <v>1000</v>
      </c>
    </row>
    <row r="39" spans="1:9" ht="30" customHeight="1">
      <c r="A39" s="4">
        <v>24</v>
      </c>
      <c r="B39" s="129" t="s">
        <v>29</v>
      </c>
      <c r="C39" s="8">
        <v>834</v>
      </c>
      <c r="D39" s="80" t="s">
        <v>36</v>
      </c>
      <c r="E39" s="130">
        <v>8110000000</v>
      </c>
      <c r="F39" s="8"/>
      <c r="G39" s="113">
        <f>G41</f>
        <v>1000</v>
      </c>
      <c r="H39" s="113">
        <f>H41</f>
        <v>1000</v>
      </c>
      <c r="I39" s="113">
        <f>I41</f>
        <v>1000</v>
      </c>
    </row>
    <row r="40" spans="1:9" ht="54" customHeight="1">
      <c r="A40" s="4">
        <v>25</v>
      </c>
      <c r="B40" s="129" t="s">
        <v>37</v>
      </c>
      <c r="C40" s="8">
        <v>834</v>
      </c>
      <c r="D40" s="80" t="s">
        <v>36</v>
      </c>
      <c r="E40" s="130">
        <v>8110080050</v>
      </c>
      <c r="F40" s="8"/>
      <c r="G40" s="113">
        <f aca="true" t="shared" si="4" ref="G40:I41">G41</f>
        <v>1000</v>
      </c>
      <c r="H40" s="113">
        <f t="shared" si="4"/>
        <v>1000</v>
      </c>
      <c r="I40" s="113">
        <f t="shared" si="4"/>
        <v>1000</v>
      </c>
    </row>
    <row r="41" spans="1:11" ht="15.75" customHeight="1">
      <c r="A41" s="4">
        <v>26</v>
      </c>
      <c r="B41" s="129" t="s">
        <v>33</v>
      </c>
      <c r="C41" s="8">
        <v>834</v>
      </c>
      <c r="D41" s="80" t="s">
        <v>36</v>
      </c>
      <c r="E41" s="130">
        <v>8110080050</v>
      </c>
      <c r="F41" s="80" t="s">
        <v>38</v>
      </c>
      <c r="G41" s="113">
        <f t="shared" si="4"/>
        <v>1000</v>
      </c>
      <c r="H41" s="113">
        <f t="shared" si="4"/>
        <v>1000</v>
      </c>
      <c r="I41" s="113">
        <f t="shared" si="4"/>
        <v>1000</v>
      </c>
      <c r="K41" s="12"/>
    </row>
    <row r="42" spans="1:11" ht="15.75" customHeight="1">
      <c r="A42" s="4">
        <v>27</v>
      </c>
      <c r="B42" s="129" t="s">
        <v>39</v>
      </c>
      <c r="C42" s="8">
        <v>834</v>
      </c>
      <c r="D42" s="80" t="s">
        <v>36</v>
      </c>
      <c r="E42" s="130">
        <v>8110080050</v>
      </c>
      <c r="F42" s="80" t="s">
        <v>40</v>
      </c>
      <c r="G42" s="113">
        <v>1000</v>
      </c>
      <c r="H42" s="113">
        <v>1000</v>
      </c>
      <c r="I42" s="113">
        <v>1000</v>
      </c>
      <c r="K42" s="10"/>
    </row>
    <row r="43" spans="1:11" ht="15.75" customHeight="1">
      <c r="A43" s="4">
        <v>28</v>
      </c>
      <c r="B43" s="129" t="s">
        <v>41</v>
      </c>
      <c r="C43" s="8">
        <v>834</v>
      </c>
      <c r="D43" s="80" t="s">
        <v>42</v>
      </c>
      <c r="E43" s="130"/>
      <c r="F43" s="80"/>
      <c r="G43" s="113">
        <f aca="true" t="shared" si="5" ref="G43:I44">G44</f>
        <v>1258624.9</v>
      </c>
      <c r="H43" s="113">
        <f t="shared" si="5"/>
        <v>1204418</v>
      </c>
      <c r="I43" s="113">
        <f t="shared" si="5"/>
        <v>1204418</v>
      </c>
      <c r="K43" s="10"/>
    </row>
    <row r="44" spans="1:11" ht="66" customHeight="1">
      <c r="A44" s="4">
        <v>29</v>
      </c>
      <c r="B44" s="129" t="s">
        <v>43</v>
      </c>
      <c r="C44" s="8">
        <v>834</v>
      </c>
      <c r="D44" s="80" t="s">
        <v>42</v>
      </c>
      <c r="E44" s="130">
        <v>100000000</v>
      </c>
      <c r="F44" s="80"/>
      <c r="G44" s="113">
        <f t="shared" si="5"/>
        <v>1258624.9</v>
      </c>
      <c r="H44" s="113">
        <f t="shared" si="5"/>
        <v>1204418</v>
      </c>
      <c r="I44" s="113">
        <f t="shared" si="5"/>
        <v>1204418</v>
      </c>
      <c r="K44" s="10"/>
    </row>
    <row r="45" spans="1:11" ht="42.75" customHeight="1">
      <c r="A45" s="4">
        <v>30</v>
      </c>
      <c r="B45" s="129" t="s">
        <v>44</v>
      </c>
      <c r="C45" s="8">
        <v>834</v>
      </c>
      <c r="D45" s="80" t="s">
        <v>42</v>
      </c>
      <c r="E45" s="80" t="s">
        <v>45</v>
      </c>
      <c r="F45" s="80"/>
      <c r="G45" s="113">
        <f>G49+G52+G46+G55</f>
        <v>1258624.9</v>
      </c>
      <c r="H45" s="113">
        <f>H49+H52+H55</f>
        <v>1204418</v>
      </c>
      <c r="I45" s="113">
        <f>I49+I52+I56</f>
        <v>1204418</v>
      </c>
      <c r="K45" s="10"/>
    </row>
    <row r="46" spans="1:11" ht="89.25">
      <c r="A46" s="4">
        <v>31</v>
      </c>
      <c r="B46" s="129" t="s">
        <v>309</v>
      </c>
      <c r="C46" s="8">
        <v>834</v>
      </c>
      <c r="D46" s="80" t="s">
        <v>42</v>
      </c>
      <c r="E46" s="80" t="s">
        <v>293</v>
      </c>
      <c r="F46" s="80"/>
      <c r="G46" s="113">
        <f>G47</f>
        <v>54206.9</v>
      </c>
      <c r="H46" s="113">
        <v>0</v>
      </c>
      <c r="I46" s="113">
        <v>0</v>
      </c>
      <c r="K46" s="10"/>
    </row>
    <row r="47" spans="1:11" ht="86.25" customHeight="1">
      <c r="A47" s="4">
        <v>32</v>
      </c>
      <c r="B47" s="129" t="s">
        <v>291</v>
      </c>
      <c r="C47" s="8">
        <v>834</v>
      </c>
      <c r="D47" s="80" t="s">
        <v>42</v>
      </c>
      <c r="E47" s="80" t="s">
        <v>293</v>
      </c>
      <c r="F47" s="80" t="s">
        <v>49</v>
      </c>
      <c r="G47" s="113">
        <f>G48</f>
        <v>54206.9</v>
      </c>
      <c r="H47" s="113">
        <v>0</v>
      </c>
      <c r="I47" s="113">
        <v>0</v>
      </c>
      <c r="K47" s="10"/>
    </row>
    <row r="48" spans="1:11" ht="42.75" customHeight="1">
      <c r="A48" s="4">
        <v>33</v>
      </c>
      <c r="B48" s="129" t="s">
        <v>50</v>
      </c>
      <c r="C48" s="8">
        <v>834</v>
      </c>
      <c r="D48" s="80" t="s">
        <v>42</v>
      </c>
      <c r="E48" s="80" t="s">
        <v>293</v>
      </c>
      <c r="F48" s="80" t="s">
        <v>51</v>
      </c>
      <c r="G48" s="113">
        <v>54206.9</v>
      </c>
      <c r="H48" s="113">
        <v>0</v>
      </c>
      <c r="I48" s="113">
        <v>0</v>
      </c>
      <c r="K48" s="10"/>
    </row>
    <row r="49" spans="1:11" ht="104.25" customHeight="1">
      <c r="A49" s="4">
        <v>34</v>
      </c>
      <c r="B49" s="129" t="s">
        <v>46</v>
      </c>
      <c r="C49" s="8">
        <v>834</v>
      </c>
      <c r="D49" s="80" t="s">
        <v>42</v>
      </c>
      <c r="E49" s="80" t="s">
        <v>47</v>
      </c>
      <c r="F49" s="80"/>
      <c r="G49" s="113">
        <f aca="true" t="shared" si="6" ref="G49:I50">G50</f>
        <v>39060</v>
      </c>
      <c r="H49" s="113">
        <f t="shared" si="6"/>
        <v>39060</v>
      </c>
      <c r="I49" s="113">
        <f t="shared" si="6"/>
        <v>39060</v>
      </c>
      <c r="K49" s="10"/>
    </row>
    <row r="50" spans="1:11" ht="78" customHeight="1">
      <c r="A50" s="4">
        <v>35</v>
      </c>
      <c r="B50" s="129" t="s">
        <v>48</v>
      </c>
      <c r="C50" s="8">
        <v>834</v>
      </c>
      <c r="D50" s="80" t="s">
        <v>42</v>
      </c>
      <c r="E50" s="80" t="s">
        <v>47</v>
      </c>
      <c r="F50" s="80" t="s">
        <v>49</v>
      </c>
      <c r="G50" s="113">
        <f t="shared" si="6"/>
        <v>39060</v>
      </c>
      <c r="H50" s="113">
        <f t="shared" si="6"/>
        <v>39060</v>
      </c>
      <c r="I50" s="113">
        <f t="shared" si="6"/>
        <v>39060</v>
      </c>
      <c r="K50" s="10"/>
    </row>
    <row r="51" spans="1:11" ht="30.75" customHeight="1">
      <c r="A51" s="4">
        <v>36</v>
      </c>
      <c r="B51" s="129" t="s">
        <v>50</v>
      </c>
      <c r="C51" s="8">
        <v>834</v>
      </c>
      <c r="D51" s="80" t="s">
        <v>42</v>
      </c>
      <c r="E51" s="80" t="s">
        <v>47</v>
      </c>
      <c r="F51" s="80" t="s">
        <v>51</v>
      </c>
      <c r="G51" s="113">
        <v>39060</v>
      </c>
      <c r="H51" s="113">
        <f aca="true" t="shared" si="7" ref="H51:I54">G51</f>
        <v>39060</v>
      </c>
      <c r="I51" s="113">
        <f t="shared" si="7"/>
        <v>39060</v>
      </c>
      <c r="K51" s="10"/>
    </row>
    <row r="52" spans="1:11" ht="107.25" customHeight="1">
      <c r="A52" s="4">
        <v>37</v>
      </c>
      <c r="B52" s="129" t="s">
        <v>52</v>
      </c>
      <c r="C52" s="8">
        <v>834</v>
      </c>
      <c r="D52" s="80" t="s">
        <v>42</v>
      </c>
      <c r="E52" s="80" t="s">
        <v>53</v>
      </c>
      <c r="F52" s="80"/>
      <c r="G52" s="113">
        <f>G53</f>
        <v>1163928</v>
      </c>
      <c r="H52" s="113">
        <f t="shared" si="7"/>
        <v>1163928</v>
      </c>
      <c r="I52" s="113">
        <f t="shared" si="7"/>
        <v>1163928</v>
      </c>
      <c r="K52" s="10"/>
    </row>
    <row r="53" spans="1:11" ht="90" customHeight="1">
      <c r="A53" s="4">
        <v>38</v>
      </c>
      <c r="B53" s="129" t="s">
        <v>54</v>
      </c>
      <c r="C53" s="8">
        <v>834</v>
      </c>
      <c r="D53" s="80" t="s">
        <v>42</v>
      </c>
      <c r="E53" s="80" t="s">
        <v>53</v>
      </c>
      <c r="F53" s="80" t="s">
        <v>49</v>
      </c>
      <c r="G53" s="113">
        <f>G54</f>
        <v>1163928</v>
      </c>
      <c r="H53" s="113">
        <f t="shared" si="7"/>
        <v>1163928</v>
      </c>
      <c r="I53" s="113">
        <f t="shared" si="7"/>
        <v>1163928</v>
      </c>
      <c r="K53" s="10"/>
    </row>
    <row r="54" spans="1:11" ht="37.5" customHeight="1">
      <c r="A54" s="4">
        <v>39</v>
      </c>
      <c r="B54" s="129" t="s">
        <v>25</v>
      </c>
      <c r="C54" s="8">
        <v>834</v>
      </c>
      <c r="D54" s="80" t="s">
        <v>42</v>
      </c>
      <c r="E54" s="80" t="s">
        <v>53</v>
      </c>
      <c r="F54" s="80" t="s">
        <v>51</v>
      </c>
      <c r="G54" s="113">
        <v>1163928</v>
      </c>
      <c r="H54" s="113">
        <f t="shared" si="7"/>
        <v>1163928</v>
      </c>
      <c r="I54" s="113">
        <f t="shared" si="7"/>
        <v>1163928</v>
      </c>
      <c r="K54" s="10"/>
    </row>
    <row r="55" spans="1:11" ht="27" customHeight="1">
      <c r="A55" s="4">
        <v>40</v>
      </c>
      <c r="B55" s="129" t="s">
        <v>28</v>
      </c>
      <c r="C55" s="8">
        <v>834</v>
      </c>
      <c r="D55" s="80" t="s">
        <v>42</v>
      </c>
      <c r="E55" s="130">
        <v>8100000000</v>
      </c>
      <c r="F55" s="80"/>
      <c r="G55" s="113">
        <f aca="true" t="shared" si="8" ref="G55:I56">G56</f>
        <v>1430</v>
      </c>
      <c r="H55" s="113">
        <f t="shared" si="8"/>
        <v>1430</v>
      </c>
      <c r="I55" s="113">
        <f t="shared" si="8"/>
        <v>1430</v>
      </c>
      <c r="K55" s="10"/>
    </row>
    <row r="56" spans="1:11" ht="32.25" customHeight="1">
      <c r="A56" s="4">
        <v>41</v>
      </c>
      <c r="B56" s="129" t="s">
        <v>29</v>
      </c>
      <c r="C56" s="8">
        <v>834</v>
      </c>
      <c r="D56" s="80" t="s">
        <v>42</v>
      </c>
      <c r="E56" s="130">
        <v>8110000000</v>
      </c>
      <c r="F56" s="80"/>
      <c r="G56" s="113">
        <f t="shared" si="8"/>
        <v>1430</v>
      </c>
      <c r="H56" s="113">
        <f t="shared" si="8"/>
        <v>1430</v>
      </c>
      <c r="I56" s="113">
        <f t="shared" si="8"/>
        <v>1430</v>
      </c>
      <c r="K56" s="10"/>
    </row>
    <row r="57" spans="1:11" ht="105" customHeight="1">
      <c r="A57" s="4">
        <v>42</v>
      </c>
      <c r="B57" s="129" t="s">
        <v>57</v>
      </c>
      <c r="C57" s="8">
        <v>834</v>
      </c>
      <c r="D57" s="80" t="s">
        <v>42</v>
      </c>
      <c r="E57" s="130">
        <v>8110075140</v>
      </c>
      <c r="F57" s="80"/>
      <c r="G57" s="113">
        <f aca="true" t="shared" si="9" ref="G57:I58">G58</f>
        <v>1430</v>
      </c>
      <c r="H57" s="113">
        <f t="shared" si="9"/>
        <v>1430</v>
      </c>
      <c r="I57" s="113">
        <f t="shared" si="9"/>
        <v>1430</v>
      </c>
      <c r="K57" s="10"/>
    </row>
    <row r="58" spans="1:11" ht="27.75" customHeight="1">
      <c r="A58" s="4">
        <v>43</v>
      </c>
      <c r="B58" s="129" t="s">
        <v>31</v>
      </c>
      <c r="C58" s="8">
        <v>834</v>
      </c>
      <c r="D58" s="80" t="s">
        <v>42</v>
      </c>
      <c r="E58" s="130">
        <v>8110075140</v>
      </c>
      <c r="F58" s="80" t="s">
        <v>55</v>
      </c>
      <c r="G58" s="113">
        <f>G59</f>
        <v>1430</v>
      </c>
      <c r="H58" s="113">
        <f t="shared" si="9"/>
        <v>1430</v>
      </c>
      <c r="I58" s="113">
        <f t="shared" si="9"/>
        <v>1430</v>
      </c>
      <c r="K58" s="10"/>
    </row>
    <row r="59" spans="1:11" ht="40.5" customHeight="1">
      <c r="A59" s="4">
        <v>44</v>
      </c>
      <c r="B59" s="129" t="s">
        <v>32</v>
      </c>
      <c r="C59" s="8">
        <v>834</v>
      </c>
      <c r="D59" s="80" t="s">
        <v>42</v>
      </c>
      <c r="E59" s="130">
        <v>8110075140</v>
      </c>
      <c r="F59" s="80" t="s">
        <v>56</v>
      </c>
      <c r="G59" s="113">
        <v>1430</v>
      </c>
      <c r="H59" s="113">
        <v>1430</v>
      </c>
      <c r="I59" s="113">
        <v>1430</v>
      </c>
      <c r="K59" s="10"/>
    </row>
    <row r="60" spans="1:11" ht="15.75" customHeight="1">
      <c r="A60" s="4">
        <v>45</v>
      </c>
      <c r="B60" s="129" t="s">
        <v>58</v>
      </c>
      <c r="C60" s="8">
        <v>834</v>
      </c>
      <c r="D60" s="80" t="s">
        <v>59</v>
      </c>
      <c r="E60" s="130"/>
      <c r="F60" s="80"/>
      <c r="G60" s="113">
        <f aca="true" t="shared" si="10" ref="G60:I63">G61</f>
        <v>64933</v>
      </c>
      <c r="H60" s="113">
        <f t="shared" si="10"/>
        <v>67777</v>
      </c>
      <c r="I60" s="113">
        <f t="shared" si="10"/>
        <v>70272</v>
      </c>
      <c r="K60" s="10"/>
    </row>
    <row r="61" spans="1:11" ht="15.75" customHeight="1">
      <c r="A61" s="4">
        <v>46</v>
      </c>
      <c r="B61" s="129" t="s">
        <v>60</v>
      </c>
      <c r="C61" s="8">
        <v>834</v>
      </c>
      <c r="D61" s="80" t="s">
        <v>61</v>
      </c>
      <c r="E61" s="130"/>
      <c r="F61" s="80"/>
      <c r="G61" s="113">
        <f t="shared" si="10"/>
        <v>64933</v>
      </c>
      <c r="H61" s="113">
        <f t="shared" si="10"/>
        <v>67777</v>
      </c>
      <c r="I61" s="113">
        <f t="shared" si="10"/>
        <v>70272</v>
      </c>
      <c r="K61" s="10"/>
    </row>
    <row r="62" spans="1:11" ht="28.5" customHeight="1">
      <c r="A62" s="4">
        <v>47</v>
      </c>
      <c r="B62" s="129" t="s">
        <v>28</v>
      </c>
      <c r="C62" s="8">
        <v>834</v>
      </c>
      <c r="D62" s="80" t="s">
        <v>61</v>
      </c>
      <c r="E62" s="130">
        <v>8100000000</v>
      </c>
      <c r="F62" s="80"/>
      <c r="G62" s="113">
        <f t="shared" si="10"/>
        <v>64933</v>
      </c>
      <c r="H62" s="113">
        <f t="shared" si="10"/>
        <v>67777</v>
      </c>
      <c r="I62" s="113">
        <f t="shared" si="10"/>
        <v>70272</v>
      </c>
      <c r="K62" s="10"/>
    </row>
    <row r="63" spans="1:11" ht="31.5" customHeight="1">
      <c r="A63" s="4">
        <v>48</v>
      </c>
      <c r="B63" s="129" t="s">
        <v>29</v>
      </c>
      <c r="C63" s="8">
        <v>834</v>
      </c>
      <c r="D63" s="80" t="s">
        <v>61</v>
      </c>
      <c r="E63" s="130">
        <v>8110000000</v>
      </c>
      <c r="F63" s="80"/>
      <c r="G63" s="113">
        <f>G64</f>
        <v>64933</v>
      </c>
      <c r="H63" s="113">
        <f t="shared" si="10"/>
        <v>67777</v>
      </c>
      <c r="I63" s="113">
        <f t="shared" si="10"/>
        <v>70272</v>
      </c>
      <c r="K63" s="10"/>
    </row>
    <row r="64" spans="1:11" ht="81.75" customHeight="1">
      <c r="A64" s="4">
        <v>49</v>
      </c>
      <c r="B64" s="129" t="s">
        <v>62</v>
      </c>
      <c r="C64" s="8">
        <v>834</v>
      </c>
      <c r="D64" s="80" t="s">
        <v>61</v>
      </c>
      <c r="E64" s="130">
        <v>8110051180</v>
      </c>
      <c r="F64" s="80"/>
      <c r="G64" s="113">
        <f>G65+G67</f>
        <v>64933</v>
      </c>
      <c r="H64" s="113">
        <f>H65+H67</f>
        <v>67777</v>
      </c>
      <c r="I64" s="113">
        <f>I65+I67</f>
        <v>70272</v>
      </c>
      <c r="K64" s="10"/>
    </row>
    <row r="65" spans="1:11" ht="80.25" customHeight="1">
      <c r="A65" s="4">
        <v>50</v>
      </c>
      <c r="B65" s="129" t="s">
        <v>24</v>
      </c>
      <c r="C65" s="8">
        <v>834</v>
      </c>
      <c r="D65" s="80" t="s">
        <v>61</v>
      </c>
      <c r="E65" s="130">
        <v>8110051180</v>
      </c>
      <c r="F65" s="80" t="s">
        <v>49</v>
      </c>
      <c r="G65" s="113">
        <f>G66</f>
        <v>48379.98</v>
      </c>
      <c r="H65" s="113">
        <f>H66</f>
        <v>67777</v>
      </c>
      <c r="I65" s="113">
        <f>I66</f>
        <v>70272</v>
      </c>
      <c r="K65" s="10"/>
    </row>
    <row r="66" spans="1:11" ht="28.5" customHeight="1">
      <c r="A66" s="4">
        <v>51</v>
      </c>
      <c r="B66" s="129" t="s">
        <v>25</v>
      </c>
      <c r="C66" s="8">
        <v>834</v>
      </c>
      <c r="D66" s="80" t="s">
        <v>61</v>
      </c>
      <c r="E66" s="130">
        <v>8110051180</v>
      </c>
      <c r="F66" s="80" t="s">
        <v>51</v>
      </c>
      <c r="G66" s="113">
        <v>48379.98</v>
      </c>
      <c r="H66" s="113">
        <v>67777</v>
      </c>
      <c r="I66" s="113">
        <v>70272</v>
      </c>
      <c r="K66" s="10"/>
    </row>
    <row r="67" spans="1:11" ht="28.5" customHeight="1">
      <c r="A67" s="4">
        <v>52</v>
      </c>
      <c r="B67" s="129" t="s">
        <v>31</v>
      </c>
      <c r="C67" s="8">
        <v>834</v>
      </c>
      <c r="D67" s="80" t="s">
        <v>61</v>
      </c>
      <c r="E67" s="130">
        <v>8110051180</v>
      </c>
      <c r="F67" s="80" t="s">
        <v>55</v>
      </c>
      <c r="G67" s="113">
        <f>G68</f>
        <v>16553.02</v>
      </c>
      <c r="H67" s="113">
        <v>0</v>
      </c>
      <c r="I67" s="113">
        <f>I68</f>
        <v>0</v>
      </c>
      <c r="K67" s="10"/>
    </row>
    <row r="68" spans="1:11" ht="39" customHeight="1">
      <c r="A68" s="4">
        <v>53</v>
      </c>
      <c r="B68" s="129" t="s">
        <v>32</v>
      </c>
      <c r="C68" s="8">
        <v>834</v>
      </c>
      <c r="D68" s="80" t="s">
        <v>61</v>
      </c>
      <c r="E68" s="130">
        <v>8110051180</v>
      </c>
      <c r="F68" s="80" t="s">
        <v>56</v>
      </c>
      <c r="G68" s="113">
        <v>16553.02</v>
      </c>
      <c r="H68" s="113">
        <v>0</v>
      </c>
      <c r="I68" s="113">
        <v>0</v>
      </c>
      <c r="K68" s="10"/>
    </row>
    <row r="69" spans="1:11" ht="42" customHeight="1">
      <c r="A69" s="4">
        <v>54</v>
      </c>
      <c r="B69" s="129" t="s">
        <v>63</v>
      </c>
      <c r="C69" s="8">
        <v>834</v>
      </c>
      <c r="D69" s="80" t="s">
        <v>64</v>
      </c>
      <c r="E69" s="130">
        <v>0</v>
      </c>
      <c r="F69" s="80"/>
      <c r="G69" s="113">
        <f aca="true" t="shared" si="11" ref="G69:I74">G70</f>
        <v>125684</v>
      </c>
      <c r="H69" s="113">
        <f t="shared" si="11"/>
        <v>107368</v>
      </c>
      <c r="I69" s="113">
        <f t="shared" si="11"/>
        <v>110421</v>
      </c>
      <c r="K69" s="10"/>
    </row>
    <row r="70" spans="1:11" ht="29.25" customHeight="1">
      <c r="A70" s="4">
        <v>55</v>
      </c>
      <c r="B70" s="129" t="s">
        <v>65</v>
      </c>
      <c r="C70" s="8">
        <v>834</v>
      </c>
      <c r="D70" s="80" t="s">
        <v>66</v>
      </c>
      <c r="E70" s="130">
        <v>0</v>
      </c>
      <c r="F70" s="80"/>
      <c r="G70" s="113">
        <f t="shared" si="11"/>
        <v>125684</v>
      </c>
      <c r="H70" s="113">
        <f t="shared" si="11"/>
        <v>107368</v>
      </c>
      <c r="I70" s="113">
        <f t="shared" si="11"/>
        <v>110421</v>
      </c>
      <c r="K70" s="10"/>
    </row>
    <row r="71" spans="1:11" ht="64.5" customHeight="1">
      <c r="A71" s="4">
        <v>56</v>
      </c>
      <c r="B71" s="129" t="s">
        <v>67</v>
      </c>
      <c r="C71" s="8">
        <v>834</v>
      </c>
      <c r="D71" s="80" t="s">
        <v>66</v>
      </c>
      <c r="E71" s="130">
        <v>100000000</v>
      </c>
      <c r="F71" s="80"/>
      <c r="G71" s="113">
        <f t="shared" si="11"/>
        <v>125684</v>
      </c>
      <c r="H71" s="113">
        <f t="shared" si="11"/>
        <v>107368</v>
      </c>
      <c r="I71" s="113">
        <f t="shared" si="11"/>
        <v>110421</v>
      </c>
      <c r="K71" s="10"/>
    </row>
    <row r="72" spans="1:11" ht="42.75" customHeight="1">
      <c r="A72" s="4">
        <v>57</v>
      </c>
      <c r="B72" s="129" t="s">
        <v>123</v>
      </c>
      <c r="C72" s="8">
        <v>834</v>
      </c>
      <c r="D72" s="80" t="s">
        <v>66</v>
      </c>
      <c r="E72" s="130">
        <v>130000000</v>
      </c>
      <c r="F72" s="80"/>
      <c r="G72" s="113">
        <f>G73+G76</f>
        <v>125684</v>
      </c>
      <c r="H72" s="113">
        <f>H73+H76</f>
        <v>107368</v>
      </c>
      <c r="I72" s="113">
        <f>I73+I76</f>
        <v>110421</v>
      </c>
      <c r="K72" s="10"/>
    </row>
    <row r="73" spans="1:11" ht="147" customHeight="1">
      <c r="A73" s="4">
        <v>58</v>
      </c>
      <c r="B73" s="129" t="s">
        <v>68</v>
      </c>
      <c r="C73" s="8">
        <v>834</v>
      </c>
      <c r="D73" s="80" t="s">
        <v>66</v>
      </c>
      <c r="E73" s="130">
        <v>130082020</v>
      </c>
      <c r="F73" s="80"/>
      <c r="G73" s="113">
        <f t="shared" si="11"/>
        <v>80000</v>
      </c>
      <c r="H73" s="113">
        <f t="shared" si="11"/>
        <v>80000</v>
      </c>
      <c r="I73" s="113">
        <f t="shared" si="11"/>
        <v>80000</v>
      </c>
      <c r="K73" s="10"/>
    </row>
    <row r="74" spans="1:11" ht="44.25" customHeight="1">
      <c r="A74" s="4">
        <v>59</v>
      </c>
      <c r="B74" s="129" t="s">
        <v>69</v>
      </c>
      <c r="C74" s="8">
        <v>834</v>
      </c>
      <c r="D74" s="80" t="s">
        <v>66</v>
      </c>
      <c r="E74" s="130">
        <v>130082020</v>
      </c>
      <c r="F74" s="80" t="s">
        <v>55</v>
      </c>
      <c r="G74" s="113">
        <f t="shared" si="11"/>
        <v>80000</v>
      </c>
      <c r="H74" s="113">
        <f t="shared" si="11"/>
        <v>80000</v>
      </c>
      <c r="I74" s="113">
        <f t="shared" si="11"/>
        <v>80000</v>
      </c>
      <c r="K74" s="10"/>
    </row>
    <row r="75" spans="1:11" ht="44.25" customHeight="1">
      <c r="A75" s="4">
        <v>60</v>
      </c>
      <c r="B75" s="129" t="s">
        <v>32</v>
      </c>
      <c r="C75" s="8">
        <v>834</v>
      </c>
      <c r="D75" s="80" t="s">
        <v>66</v>
      </c>
      <c r="E75" s="130">
        <v>130082020</v>
      </c>
      <c r="F75" s="80" t="s">
        <v>56</v>
      </c>
      <c r="G75" s="113">
        <v>80000</v>
      </c>
      <c r="H75" s="113">
        <v>80000</v>
      </c>
      <c r="I75" s="113">
        <v>80000</v>
      </c>
      <c r="K75" s="10"/>
    </row>
    <row r="76" spans="1:11" ht="120" customHeight="1">
      <c r="A76" s="4">
        <v>61</v>
      </c>
      <c r="B76" s="129" t="s">
        <v>294</v>
      </c>
      <c r="C76" s="8">
        <v>834</v>
      </c>
      <c r="D76" s="80" t="s">
        <v>66</v>
      </c>
      <c r="E76" s="130" t="s">
        <v>295</v>
      </c>
      <c r="F76" s="80"/>
      <c r="G76" s="113">
        <f aca="true" t="shared" si="12" ref="G76:I77">G77</f>
        <v>45684</v>
      </c>
      <c r="H76" s="113">
        <f t="shared" si="12"/>
        <v>27368</v>
      </c>
      <c r="I76" s="113">
        <f t="shared" si="12"/>
        <v>30421</v>
      </c>
      <c r="K76" s="10"/>
    </row>
    <row r="77" spans="1:11" ht="44.25" customHeight="1">
      <c r="A77" s="4">
        <v>62</v>
      </c>
      <c r="B77" s="129" t="s">
        <v>69</v>
      </c>
      <c r="C77" s="8">
        <v>834</v>
      </c>
      <c r="D77" s="80" t="s">
        <v>66</v>
      </c>
      <c r="E77" s="130" t="s">
        <v>295</v>
      </c>
      <c r="F77" s="80" t="s">
        <v>55</v>
      </c>
      <c r="G77" s="113">
        <f t="shared" si="12"/>
        <v>45684</v>
      </c>
      <c r="H77" s="113">
        <f t="shared" si="12"/>
        <v>27368</v>
      </c>
      <c r="I77" s="113">
        <f t="shared" si="12"/>
        <v>30421</v>
      </c>
      <c r="K77" s="10"/>
    </row>
    <row r="78" spans="1:11" ht="44.25" customHeight="1">
      <c r="A78" s="4">
        <v>63</v>
      </c>
      <c r="B78" s="129" t="s">
        <v>32</v>
      </c>
      <c r="C78" s="8">
        <v>834</v>
      </c>
      <c r="D78" s="80" t="s">
        <v>66</v>
      </c>
      <c r="E78" s="130" t="s">
        <v>295</v>
      </c>
      <c r="F78" s="80" t="s">
        <v>56</v>
      </c>
      <c r="G78" s="113">
        <v>45684</v>
      </c>
      <c r="H78" s="113">
        <v>27368</v>
      </c>
      <c r="I78" s="113">
        <v>30421</v>
      </c>
      <c r="K78" s="10"/>
    </row>
    <row r="79" spans="1:11" ht="17.25" customHeight="1">
      <c r="A79" s="4">
        <v>64</v>
      </c>
      <c r="B79" s="129" t="s">
        <v>70</v>
      </c>
      <c r="C79" s="8">
        <v>834</v>
      </c>
      <c r="D79" s="80" t="s">
        <v>71</v>
      </c>
      <c r="E79" s="130"/>
      <c r="F79" s="80"/>
      <c r="G79" s="113">
        <f aca="true" t="shared" si="13" ref="G79:I81">G80</f>
        <v>175540</v>
      </c>
      <c r="H79" s="113">
        <f t="shared" si="13"/>
        <v>89600</v>
      </c>
      <c r="I79" s="113">
        <f t="shared" si="13"/>
        <v>92200</v>
      </c>
      <c r="K79" s="10"/>
    </row>
    <row r="80" spans="1:11" ht="27" customHeight="1">
      <c r="A80" s="4">
        <v>65</v>
      </c>
      <c r="B80" s="129" t="s">
        <v>72</v>
      </c>
      <c r="C80" s="8">
        <v>834</v>
      </c>
      <c r="D80" s="80" t="s">
        <v>73</v>
      </c>
      <c r="E80" s="130"/>
      <c r="F80" s="80"/>
      <c r="G80" s="113">
        <f t="shared" si="13"/>
        <v>175540</v>
      </c>
      <c r="H80" s="113">
        <f t="shared" si="13"/>
        <v>89600</v>
      </c>
      <c r="I80" s="113">
        <f t="shared" si="13"/>
        <v>92200</v>
      </c>
      <c r="K80" s="10"/>
    </row>
    <row r="81" spans="1:11" ht="66" customHeight="1">
      <c r="A81" s="4">
        <v>66</v>
      </c>
      <c r="B81" s="129" t="s">
        <v>74</v>
      </c>
      <c r="C81" s="8">
        <v>834</v>
      </c>
      <c r="D81" s="80" t="s">
        <v>73</v>
      </c>
      <c r="E81" s="130">
        <v>100000000</v>
      </c>
      <c r="F81" s="80"/>
      <c r="G81" s="113">
        <f t="shared" si="13"/>
        <v>175540</v>
      </c>
      <c r="H81" s="113">
        <f t="shared" si="13"/>
        <v>89600</v>
      </c>
      <c r="I81" s="113">
        <f t="shared" si="13"/>
        <v>92200</v>
      </c>
      <c r="K81" s="10"/>
    </row>
    <row r="82" spans="1:11" ht="42" customHeight="1">
      <c r="A82" s="4">
        <v>67</v>
      </c>
      <c r="B82" s="129" t="s">
        <v>75</v>
      </c>
      <c r="C82" s="8">
        <v>834</v>
      </c>
      <c r="D82" s="80" t="s">
        <v>73</v>
      </c>
      <c r="E82" s="130">
        <v>120000000</v>
      </c>
      <c r="F82" s="80"/>
      <c r="G82" s="113">
        <f>G83</f>
        <v>175540</v>
      </c>
      <c r="H82" s="113">
        <f>H83</f>
        <v>89600</v>
      </c>
      <c r="I82" s="113">
        <f>I83</f>
        <v>92200</v>
      </c>
      <c r="K82" s="10"/>
    </row>
    <row r="83" spans="1:11" ht="129.75" customHeight="1">
      <c r="A83" s="4">
        <v>68</v>
      </c>
      <c r="B83" s="129" t="s">
        <v>76</v>
      </c>
      <c r="C83" s="8">
        <v>834</v>
      </c>
      <c r="D83" s="80" t="s">
        <v>73</v>
      </c>
      <c r="E83" s="130">
        <v>120081090</v>
      </c>
      <c r="F83" s="80"/>
      <c r="G83" s="113">
        <f aca="true" t="shared" si="14" ref="G83:I84">G84</f>
        <v>175540</v>
      </c>
      <c r="H83" s="113">
        <f t="shared" si="14"/>
        <v>89600</v>
      </c>
      <c r="I83" s="113">
        <f>I84</f>
        <v>92200</v>
      </c>
      <c r="K83" s="10"/>
    </row>
    <row r="84" spans="1:11" ht="30.75" customHeight="1">
      <c r="A84" s="4">
        <v>69</v>
      </c>
      <c r="B84" s="129" t="s">
        <v>31</v>
      </c>
      <c r="C84" s="8">
        <v>834</v>
      </c>
      <c r="D84" s="80" t="s">
        <v>73</v>
      </c>
      <c r="E84" s="130">
        <v>120081090</v>
      </c>
      <c r="F84" s="80" t="s">
        <v>55</v>
      </c>
      <c r="G84" s="113">
        <f>G85</f>
        <v>175540</v>
      </c>
      <c r="H84" s="113">
        <f t="shared" si="14"/>
        <v>89600</v>
      </c>
      <c r="I84" s="113">
        <f t="shared" si="14"/>
        <v>92200</v>
      </c>
      <c r="K84" s="10"/>
    </row>
    <row r="85" spans="1:11" ht="42.75" customHeight="1">
      <c r="A85" s="4">
        <v>70</v>
      </c>
      <c r="B85" s="129" t="s">
        <v>32</v>
      </c>
      <c r="C85" s="8">
        <v>834</v>
      </c>
      <c r="D85" s="80" t="s">
        <v>73</v>
      </c>
      <c r="E85" s="130">
        <v>120081090</v>
      </c>
      <c r="F85" s="80" t="s">
        <v>56</v>
      </c>
      <c r="G85" s="113">
        <v>175540</v>
      </c>
      <c r="H85" s="113">
        <v>89600</v>
      </c>
      <c r="I85" s="113">
        <v>92200</v>
      </c>
      <c r="K85" s="10"/>
    </row>
    <row r="86" spans="1:10" ht="17.25" customHeight="1">
      <c r="A86" s="4">
        <v>71</v>
      </c>
      <c r="B86" s="129" t="s">
        <v>77</v>
      </c>
      <c r="C86" s="8">
        <v>834</v>
      </c>
      <c r="D86" s="80" t="s">
        <v>78</v>
      </c>
      <c r="E86" s="130"/>
      <c r="F86" s="8"/>
      <c r="G86" s="113">
        <f>G87+G93</f>
        <v>1212985</v>
      </c>
      <c r="H86" s="113">
        <f>H87+H93</f>
        <v>357985</v>
      </c>
      <c r="I86" s="113">
        <f>I87+I93</f>
        <v>357985</v>
      </c>
      <c r="J86" s="9"/>
    </row>
    <row r="87" spans="1:10" ht="17.25" customHeight="1">
      <c r="A87" s="4">
        <v>72</v>
      </c>
      <c r="B87" s="129" t="s">
        <v>79</v>
      </c>
      <c r="C87" s="8">
        <v>834</v>
      </c>
      <c r="D87" s="80" t="s">
        <v>80</v>
      </c>
      <c r="E87" s="130"/>
      <c r="F87" s="8"/>
      <c r="G87" s="113">
        <f>G88</f>
        <v>77985</v>
      </c>
      <c r="H87" s="113">
        <f aca="true" t="shared" si="15" ref="G87:H91">H88</f>
        <v>77985</v>
      </c>
      <c r="I87" s="113">
        <f>I92</f>
        <v>77985</v>
      </c>
      <c r="J87" s="9"/>
    </row>
    <row r="88" spans="1:10" ht="63.75" customHeight="1">
      <c r="A88" s="4">
        <v>73</v>
      </c>
      <c r="B88" s="129" t="s">
        <v>81</v>
      </c>
      <c r="C88" s="8">
        <v>834</v>
      </c>
      <c r="D88" s="80" t="s">
        <v>80</v>
      </c>
      <c r="E88" s="130">
        <v>100000000</v>
      </c>
      <c r="F88" s="8"/>
      <c r="G88" s="113">
        <f t="shared" si="15"/>
        <v>77985</v>
      </c>
      <c r="H88" s="113">
        <f t="shared" si="15"/>
        <v>77985</v>
      </c>
      <c r="I88" s="113">
        <f>I87</f>
        <v>77985</v>
      </c>
      <c r="J88" s="9"/>
    </row>
    <row r="89" spans="1:10" ht="42" customHeight="1">
      <c r="A89" s="4">
        <v>74</v>
      </c>
      <c r="B89" s="129" t="s">
        <v>82</v>
      </c>
      <c r="C89" s="8">
        <v>834</v>
      </c>
      <c r="D89" s="80" t="s">
        <v>80</v>
      </c>
      <c r="E89" s="130">
        <v>110000000</v>
      </c>
      <c r="F89" s="8"/>
      <c r="G89" s="113">
        <f>G90</f>
        <v>77985</v>
      </c>
      <c r="H89" s="113">
        <f>H90</f>
        <v>77985</v>
      </c>
      <c r="I89" s="113">
        <f>I88</f>
        <v>77985</v>
      </c>
      <c r="J89" s="9"/>
    </row>
    <row r="90" spans="1:10" ht="115.5" customHeight="1">
      <c r="A90" s="4">
        <v>75</v>
      </c>
      <c r="B90" s="129" t="s">
        <v>83</v>
      </c>
      <c r="C90" s="8">
        <v>834</v>
      </c>
      <c r="D90" s="80" t="s">
        <v>80</v>
      </c>
      <c r="E90" s="130">
        <v>110083010</v>
      </c>
      <c r="F90" s="8"/>
      <c r="G90" s="113">
        <f t="shared" si="15"/>
        <v>77985</v>
      </c>
      <c r="H90" s="113">
        <f t="shared" si="15"/>
        <v>77985</v>
      </c>
      <c r="I90" s="113">
        <f>I89</f>
        <v>77985</v>
      </c>
      <c r="J90" s="9"/>
    </row>
    <row r="91" spans="1:10" ht="30" customHeight="1">
      <c r="A91" s="4">
        <v>76</v>
      </c>
      <c r="B91" s="129" t="s">
        <v>31</v>
      </c>
      <c r="C91" s="8">
        <v>834</v>
      </c>
      <c r="D91" s="80" t="s">
        <v>80</v>
      </c>
      <c r="E91" s="130">
        <v>110083010</v>
      </c>
      <c r="F91" s="8"/>
      <c r="G91" s="113">
        <f t="shared" si="15"/>
        <v>77985</v>
      </c>
      <c r="H91" s="113">
        <f t="shared" si="15"/>
        <v>77985</v>
      </c>
      <c r="I91" s="113">
        <f>I90</f>
        <v>77985</v>
      </c>
      <c r="J91" s="9"/>
    </row>
    <row r="92" spans="1:10" ht="38.25" customHeight="1">
      <c r="A92" s="4">
        <v>77</v>
      </c>
      <c r="B92" s="129" t="s">
        <v>32</v>
      </c>
      <c r="C92" s="8">
        <v>834</v>
      </c>
      <c r="D92" s="80" t="s">
        <v>80</v>
      </c>
      <c r="E92" s="130">
        <v>110083010</v>
      </c>
      <c r="F92" s="8"/>
      <c r="G92" s="113">
        <v>77985</v>
      </c>
      <c r="H92" s="113">
        <v>77985</v>
      </c>
      <c r="I92" s="113">
        <v>77985</v>
      </c>
      <c r="J92" t="s">
        <v>262</v>
      </c>
    </row>
    <row r="93" spans="1:9" ht="17.25" customHeight="1">
      <c r="A93" s="4">
        <v>78</v>
      </c>
      <c r="B93" s="129" t="s">
        <v>84</v>
      </c>
      <c r="C93" s="8">
        <v>834</v>
      </c>
      <c r="D93" s="80" t="s">
        <v>85</v>
      </c>
      <c r="E93" s="130"/>
      <c r="F93" s="8"/>
      <c r="G93" s="113">
        <f>G95</f>
        <v>1135000</v>
      </c>
      <c r="H93" s="113">
        <f>H97+H99+H104</f>
        <v>280000</v>
      </c>
      <c r="I93" s="113">
        <f>I97+I99+I104</f>
        <v>280000</v>
      </c>
    </row>
    <row r="94" spans="1:9" ht="67.5" customHeight="1">
      <c r="A94" s="4">
        <v>79</v>
      </c>
      <c r="B94" s="129" t="s">
        <v>74</v>
      </c>
      <c r="C94" s="8">
        <v>834</v>
      </c>
      <c r="D94" s="80" t="s">
        <v>85</v>
      </c>
      <c r="E94" s="130">
        <v>100000000</v>
      </c>
      <c r="F94" s="8"/>
      <c r="G94" s="113">
        <f>G95</f>
        <v>1135000</v>
      </c>
      <c r="H94" s="113">
        <f>H95</f>
        <v>280000</v>
      </c>
      <c r="I94" s="113">
        <f>I95</f>
        <v>280000</v>
      </c>
    </row>
    <row r="95" spans="1:9" ht="30" customHeight="1">
      <c r="A95" s="4">
        <v>80</v>
      </c>
      <c r="B95" s="129" t="s">
        <v>86</v>
      </c>
      <c r="C95" s="8">
        <v>834</v>
      </c>
      <c r="D95" s="80" t="s">
        <v>85</v>
      </c>
      <c r="E95" s="130">
        <v>110000000</v>
      </c>
      <c r="F95" s="8"/>
      <c r="G95" s="113">
        <f>G96+G99+G104+G105</f>
        <v>1135000</v>
      </c>
      <c r="H95" s="113">
        <f>H96+H99+H104</f>
        <v>280000</v>
      </c>
      <c r="I95" s="113">
        <f>I96+I99+I104</f>
        <v>280000</v>
      </c>
    </row>
    <row r="96" spans="1:9" ht="105.75" customHeight="1">
      <c r="A96" s="4">
        <v>81</v>
      </c>
      <c r="B96" s="129" t="s">
        <v>87</v>
      </c>
      <c r="C96" s="8">
        <v>834</v>
      </c>
      <c r="D96" s="80" t="s">
        <v>85</v>
      </c>
      <c r="E96" s="130">
        <v>110081010</v>
      </c>
      <c r="F96" s="8"/>
      <c r="G96" s="113">
        <f aca="true" t="shared" si="16" ref="G96:I97">G97</f>
        <v>110000</v>
      </c>
      <c r="H96" s="113">
        <f t="shared" si="16"/>
        <v>110000</v>
      </c>
      <c r="I96" s="113">
        <f t="shared" si="16"/>
        <v>110000</v>
      </c>
    </row>
    <row r="97" spans="1:9" ht="39.75" customHeight="1">
      <c r="A97" s="4">
        <v>82</v>
      </c>
      <c r="B97" s="129" t="s">
        <v>31</v>
      </c>
      <c r="C97" s="8">
        <v>834</v>
      </c>
      <c r="D97" s="80" t="s">
        <v>85</v>
      </c>
      <c r="E97" s="130">
        <v>110081010</v>
      </c>
      <c r="F97" s="8">
        <v>200</v>
      </c>
      <c r="G97" s="113">
        <f t="shared" si="16"/>
        <v>110000</v>
      </c>
      <c r="H97" s="113">
        <v>110000</v>
      </c>
      <c r="I97" s="113">
        <f t="shared" si="16"/>
        <v>110000</v>
      </c>
    </row>
    <row r="98" spans="1:13" ht="40.5" customHeight="1">
      <c r="A98" s="4">
        <v>83</v>
      </c>
      <c r="B98" s="129" t="s">
        <v>32</v>
      </c>
      <c r="C98" s="8">
        <v>834</v>
      </c>
      <c r="D98" s="80" t="s">
        <v>85</v>
      </c>
      <c r="E98" s="130">
        <v>110081010</v>
      </c>
      <c r="F98" s="8">
        <v>240</v>
      </c>
      <c r="G98" s="113">
        <v>110000</v>
      </c>
      <c r="H98" s="113">
        <v>110000</v>
      </c>
      <c r="I98" s="113">
        <v>110000</v>
      </c>
      <c r="J98" s="12" t="s">
        <v>263</v>
      </c>
      <c r="M98" s="17"/>
    </row>
    <row r="99" spans="1:11" ht="115.5" customHeight="1">
      <c r="A99" s="4">
        <v>84</v>
      </c>
      <c r="B99" s="129" t="s">
        <v>88</v>
      </c>
      <c r="C99" s="8">
        <v>834</v>
      </c>
      <c r="D99" s="80" t="s">
        <v>85</v>
      </c>
      <c r="E99" s="130">
        <v>110081040</v>
      </c>
      <c r="F99" s="8"/>
      <c r="G99" s="113">
        <f>G100</f>
        <v>20000</v>
      </c>
      <c r="H99" s="113">
        <f aca="true" t="shared" si="17" ref="G99:I100">H100</f>
        <v>20000</v>
      </c>
      <c r="I99" s="113">
        <f t="shared" si="17"/>
        <v>20000</v>
      </c>
      <c r="K99" s="10"/>
    </row>
    <row r="100" spans="1:11" ht="40.5" customHeight="1">
      <c r="A100" s="4">
        <v>85</v>
      </c>
      <c r="B100" s="129" t="s">
        <v>31</v>
      </c>
      <c r="C100" s="8">
        <v>834</v>
      </c>
      <c r="D100" s="80" t="s">
        <v>85</v>
      </c>
      <c r="E100" s="130">
        <v>110081040</v>
      </c>
      <c r="F100" s="8">
        <v>200</v>
      </c>
      <c r="G100" s="113">
        <f t="shared" si="17"/>
        <v>20000</v>
      </c>
      <c r="H100" s="113">
        <f t="shared" si="17"/>
        <v>20000</v>
      </c>
      <c r="I100" s="113">
        <f t="shared" si="17"/>
        <v>20000</v>
      </c>
      <c r="K100" s="10"/>
    </row>
    <row r="101" spans="1:11" ht="40.5" customHeight="1">
      <c r="A101" s="4">
        <v>86</v>
      </c>
      <c r="B101" s="129" t="s">
        <v>32</v>
      </c>
      <c r="C101" s="8">
        <v>834</v>
      </c>
      <c r="D101" s="80" t="s">
        <v>85</v>
      </c>
      <c r="E101" s="130">
        <v>110081040</v>
      </c>
      <c r="F101" s="8">
        <v>240</v>
      </c>
      <c r="G101" s="113">
        <v>20000</v>
      </c>
      <c r="H101" s="113">
        <v>20000</v>
      </c>
      <c r="I101" s="113">
        <v>20000</v>
      </c>
      <c r="K101" s="10"/>
    </row>
    <row r="102" spans="1:11" ht="90" customHeight="1">
      <c r="A102" s="4">
        <v>87</v>
      </c>
      <c r="B102" s="129" t="s">
        <v>89</v>
      </c>
      <c r="C102" s="8">
        <v>834</v>
      </c>
      <c r="D102" s="80" t="s">
        <v>85</v>
      </c>
      <c r="E102" s="130">
        <v>110081050</v>
      </c>
      <c r="F102" s="8"/>
      <c r="G102" s="113">
        <v>200000</v>
      </c>
      <c r="H102" s="113">
        <v>200000</v>
      </c>
      <c r="I102" s="113">
        <v>200000</v>
      </c>
      <c r="K102" s="18"/>
    </row>
    <row r="103" spans="1:11" ht="40.5" customHeight="1">
      <c r="A103" s="4">
        <v>88</v>
      </c>
      <c r="B103" s="129" t="s">
        <v>31</v>
      </c>
      <c r="C103" s="8">
        <v>834</v>
      </c>
      <c r="D103" s="80" t="s">
        <v>85</v>
      </c>
      <c r="E103" s="130">
        <v>110081050</v>
      </c>
      <c r="F103" s="8">
        <v>200</v>
      </c>
      <c r="G103" s="113">
        <v>200000</v>
      </c>
      <c r="H103" s="113">
        <v>200000</v>
      </c>
      <c r="I103" s="113">
        <v>200000</v>
      </c>
      <c r="K103" s="18"/>
    </row>
    <row r="104" spans="1:10" ht="49.5" customHeight="1">
      <c r="A104" s="4">
        <v>89</v>
      </c>
      <c r="B104" s="129" t="s">
        <v>32</v>
      </c>
      <c r="C104" s="8">
        <v>834</v>
      </c>
      <c r="D104" s="80" t="s">
        <v>85</v>
      </c>
      <c r="E104" s="130">
        <v>110081050</v>
      </c>
      <c r="F104" s="8">
        <v>240</v>
      </c>
      <c r="G104" s="113">
        <v>200000</v>
      </c>
      <c r="H104" s="113">
        <v>150000</v>
      </c>
      <c r="I104" s="113">
        <v>150000</v>
      </c>
      <c r="J104" s="9"/>
    </row>
    <row r="105" spans="1:10" ht="119.25" customHeight="1">
      <c r="A105" s="4">
        <v>90</v>
      </c>
      <c r="B105" s="129" t="s">
        <v>298</v>
      </c>
      <c r="C105" s="8">
        <v>834</v>
      </c>
      <c r="D105" s="80" t="s">
        <v>85</v>
      </c>
      <c r="E105" s="130" t="s">
        <v>297</v>
      </c>
      <c r="F105" s="8"/>
      <c r="G105" s="113">
        <v>805000</v>
      </c>
      <c r="H105" s="113">
        <v>0</v>
      </c>
      <c r="I105" s="113">
        <v>0</v>
      </c>
      <c r="J105" s="9"/>
    </row>
    <row r="106" spans="1:10" ht="49.5" customHeight="1">
      <c r="A106" s="4">
        <v>91</v>
      </c>
      <c r="B106" s="129" t="s">
        <v>69</v>
      </c>
      <c r="C106" s="8">
        <v>834</v>
      </c>
      <c r="D106" s="80" t="s">
        <v>85</v>
      </c>
      <c r="E106" s="130" t="s">
        <v>297</v>
      </c>
      <c r="F106" s="8">
        <v>200</v>
      </c>
      <c r="G106" s="113">
        <v>805000</v>
      </c>
      <c r="H106" s="113">
        <v>0</v>
      </c>
      <c r="I106" s="113">
        <v>0</v>
      </c>
      <c r="J106" s="9"/>
    </row>
    <row r="107" spans="1:10" ht="49.5" customHeight="1">
      <c r="A107" s="4">
        <v>92</v>
      </c>
      <c r="B107" s="129" t="s">
        <v>32</v>
      </c>
      <c r="C107" s="8">
        <v>834</v>
      </c>
      <c r="D107" s="80" t="s">
        <v>85</v>
      </c>
      <c r="E107" s="130" t="s">
        <v>297</v>
      </c>
      <c r="F107" s="8">
        <v>240</v>
      </c>
      <c r="G107" s="113">
        <v>805000</v>
      </c>
      <c r="H107" s="113">
        <v>0</v>
      </c>
      <c r="I107" s="113">
        <v>0</v>
      </c>
      <c r="J107" s="9"/>
    </row>
    <row r="108" spans="1:10" ht="16.5" customHeight="1">
      <c r="A108" s="4">
        <v>93</v>
      </c>
      <c r="B108" s="129" t="s">
        <v>90</v>
      </c>
      <c r="C108" s="8">
        <v>834</v>
      </c>
      <c r="D108" s="80" t="s">
        <v>91</v>
      </c>
      <c r="E108" s="130"/>
      <c r="F108" s="8"/>
      <c r="G108" s="113">
        <f aca="true" t="shared" si="18" ref="G108:I109">G109</f>
        <v>1649300</v>
      </c>
      <c r="H108" s="113">
        <f t="shared" si="18"/>
        <v>1649300</v>
      </c>
      <c r="I108" s="113">
        <f t="shared" si="18"/>
        <v>1649300</v>
      </c>
      <c r="J108" s="9"/>
    </row>
    <row r="109" spans="1:9" ht="15.75" customHeight="1">
      <c r="A109" s="4">
        <v>94</v>
      </c>
      <c r="B109" s="129" t="s">
        <v>92</v>
      </c>
      <c r="C109" s="8">
        <v>834</v>
      </c>
      <c r="D109" s="80" t="s">
        <v>93</v>
      </c>
      <c r="E109" s="130"/>
      <c r="F109" s="80"/>
      <c r="G109" s="113">
        <f t="shared" si="18"/>
        <v>1649300</v>
      </c>
      <c r="H109" s="113">
        <f t="shared" si="18"/>
        <v>1649300</v>
      </c>
      <c r="I109" s="113">
        <f t="shared" si="18"/>
        <v>1649300</v>
      </c>
    </row>
    <row r="110" spans="1:9" ht="66" customHeight="1">
      <c r="A110" s="4">
        <v>95</v>
      </c>
      <c r="B110" s="129" t="s">
        <v>43</v>
      </c>
      <c r="C110" s="8">
        <v>834</v>
      </c>
      <c r="D110" s="80" t="s">
        <v>93</v>
      </c>
      <c r="E110" s="130">
        <v>100000000</v>
      </c>
      <c r="F110" s="80"/>
      <c r="G110" s="113">
        <f>G111</f>
        <v>1649300</v>
      </c>
      <c r="H110" s="113">
        <f>H111</f>
        <v>1649300</v>
      </c>
      <c r="I110" s="113">
        <f>I111</f>
        <v>1649300</v>
      </c>
    </row>
    <row r="111" spans="1:9" ht="39.75" customHeight="1">
      <c r="A111" s="4">
        <v>96</v>
      </c>
      <c r="B111" s="129" t="s">
        <v>94</v>
      </c>
      <c r="C111" s="8">
        <v>834</v>
      </c>
      <c r="D111" s="80" t="s">
        <v>93</v>
      </c>
      <c r="E111" s="130">
        <v>140000000</v>
      </c>
      <c r="F111" s="80"/>
      <c r="G111" s="113">
        <f aca="true" t="shared" si="19" ref="G111:I113">G112</f>
        <v>1649300</v>
      </c>
      <c r="H111" s="113">
        <f t="shared" si="19"/>
        <v>1649300</v>
      </c>
      <c r="I111" s="113">
        <f t="shared" si="19"/>
        <v>1649300</v>
      </c>
    </row>
    <row r="112" spans="1:9" ht="184.5" customHeight="1">
      <c r="A112" s="4">
        <v>97</v>
      </c>
      <c r="B112" s="129" t="s">
        <v>95</v>
      </c>
      <c r="C112" s="8">
        <v>834</v>
      </c>
      <c r="D112" s="80" t="s">
        <v>93</v>
      </c>
      <c r="E112" s="130">
        <v>140082060</v>
      </c>
      <c r="F112" s="80"/>
      <c r="G112" s="113">
        <f t="shared" si="19"/>
        <v>1649300</v>
      </c>
      <c r="H112" s="113">
        <f>H113</f>
        <v>1649300</v>
      </c>
      <c r="I112" s="113">
        <f t="shared" si="19"/>
        <v>1649300</v>
      </c>
    </row>
    <row r="113" spans="1:9" ht="21.75" customHeight="1">
      <c r="A113" s="4">
        <v>98</v>
      </c>
      <c r="B113" s="129" t="s">
        <v>96</v>
      </c>
      <c r="C113" s="8">
        <v>834</v>
      </c>
      <c r="D113" s="80" t="s">
        <v>93</v>
      </c>
      <c r="E113" s="130">
        <v>140082060</v>
      </c>
      <c r="F113" s="80" t="s">
        <v>97</v>
      </c>
      <c r="G113" s="113">
        <f>G114</f>
        <v>1649300</v>
      </c>
      <c r="H113" s="113">
        <f t="shared" si="19"/>
        <v>1649300</v>
      </c>
      <c r="I113" s="113">
        <f>I114</f>
        <v>1649300</v>
      </c>
    </row>
    <row r="114" spans="1:9" ht="21" customHeight="1">
      <c r="A114" s="13">
        <v>99</v>
      </c>
      <c r="B114" s="131" t="s">
        <v>98</v>
      </c>
      <c r="C114" s="8">
        <v>834</v>
      </c>
      <c r="D114" s="80" t="s">
        <v>93</v>
      </c>
      <c r="E114" s="130">
        <v>140082060</v>
      </c>
      <c r="F114" s="80" t="s">
        <v>99</v>
      </c>
      <c r="G114" s="113">
        <v>1649300</v>
      </c>
      <c r="H114" s="113">
        <v>1649300</v>
      </c>
      <c r="I114" s="113">
        <v>1649300</v>
      </c>
    </row>
    <row r="115" spans="1:9" ht="15.75" customHeight="1">
      <c r="A115" s="13">
        <v>100</v>
      </c>
      <c r="B115" s="131" t="s">
        <v>100</v>
      </c>
      <c r="C115" s="8">
        <v>834</v>
      </c>
      <c r="D115" s="80" t="s">
        <v>101</v>
      </c>
      <c r="E115" s="130"/>
      <c r="F115" s="80"/>
      <c r="G115" s="113">
        <f aca="true" t="shared" si="20" ref="G115:I117">G116</f>
        <v>79264.56</v>
      </c>
      <c r="H115" s="113">
        <f t="shared" si="20"/>
        <v>79264.56</v>
      </c>
      <c r="I115" s="113">
        <f t="shared" si="20"/>
        <v>79264.56</v>
      </c>
    </row>
    <row r="116" spans="1:9" ht="15.75" customHeight="1">
      <c r="A116" s="13">
        <v>101</v>
      </c>
      <c r="B116" s="131" t="s">
        <v>102</v>
      </c>
      <c r="C116" s="8">
        <v>834</v>
      </c>
      <c r="D116" s="80" t="s">
        <v>103</v>
      </c>
      <c r="E116" s="130"/>
      <c r="F116" s="80"/>
      <c r="G116" s="113">
        <f t="shared" si="20"/>
        <v>79264.56</v>
      </c>
      <c r="H116" s="113">
        <f t="shared" si="20"/>
        <v>79264.56</v>
      </c>
      <c r="I116" s="113">
        <f t="shared" si="20"/>
        <v>79264.56</v>
      </c>
    </row>
    <row r="117" spans="1:9" ht="66" customHeight="1">
      <c r="A117" s="13">
        <v>102</v>
      </c>
      <c r="B117" s="131" t="s">
        <v>104</v>
      </c>
      <c r="C117" s="8">
        <v>834</v>
      </c>
      <c r="D117" s="80" t="s">
        <v>103</v>
      </c>
      <c r="E117" s="130">
        <v>100000000</v>
      </c>
      <c r="F117" s="80"/>
      <c r="G117" s="113">
        <f t="shared" si="20"/>
        <v>79264.56</v>
      </c>
      <c r="H117" s="113">
        <f t="shared" si="20"/>
        <v>79264.56</v>
      </c>
      <c r="I117" s="113">
        <f t="shared" si="20"/>
        <v>79264.56</v>
      </c>
    </row>
    <row r="118" spans="1:9" ht="24.75" customHeight="1">
      <c r="A118" s="13">
        <v>103</v>
      </c>
      <c r="B118" s="131" t="s">
        <v>94</v>
      </c>
      <c r="C118" s="8">
        <v>834</v>
      </c>
      <c r="D118" s="80" t="s">
        <v>103</v>
      </c>
      <c r="E118" s="130">
        <v>140000000</v>
      </c>
      <c r="F118" s="80"/>
      <c r="G118" s="113">
        <f>G120</f>
        <v>79264.56</v>
      </c>
      <c r="H118" s="113">
        <f aca="true" t="shared" si="21" ref="H118:I120">H119</f>
        <v>79264.56</v>
      </c>
      <c r="I118" s="113">
        <f t="shared" si="21"/>
        <v>79264.56</v>
      </c>
    </row>
    <row r="119" spans="1:9" ht="219.75" customHeight="1">
      <c r="A119" s="13">
        <v>104</v>
      </c>
      <c r="B119" s="131" t="s">
        <v>105</v>
      </c>
      <c r="C119" s="8">
        <v>834</v>
      </c>
      <c r="D119" s="80" t="s">
        <v>103</v>
      </c>
      <c r="E119" s="130">
        <v>140082110</v>
      </c>
      <c r="F119" s="80"/>
      <c r="G119" s="113">
        <f>G120</f>
        <v>79264.56</v>
      </c>
      <c r="H119" s="113">
        <f t="shared" si="21"/>
        <v>79264.56</v>
      </c>
      <c r="I119" s="113">
        <f t="shared" si="21"/>
        <v>79264.56</v>
      </c>
    </row>
    <row r="120" spans="1:9" ht="17.25" customHeight="1">
      <c r="A120" s="13">
        <v>105</v>
      </c>
      <c r="B120" s="131" t="s">
        <v>96</v>
      </c>
      <c r="C120" s="8">
        <v>834</v>
      </c>
      <c r="D120" s="80" t="s">
        <v>103</v>
      </c>
      <c r="E120" s="130">
        <v>140082110</v>
      </c>
      <c r="F120" s="80" t="s">
        <v>97</v>
      </c>
      <c r="G120" s="113">
        <f>G121</f>
        <v>79264.56</v>
      </c>
      <c r="H120" s="113">
        <f t="shared" si="21"/>
        <v>79264.56</v>
      </c>
      <c r="I120" s="113">
        <f t="shared" si="21"/>
        <v>79264.56</v>
      </c>
    </row>
    <row r="121" spans="1:9" ht="15" customHeight="1">
      <c r="A121" s="13">
        <v>106</v>
      </c>
      <c r="B121" s="131" t="s">
        <v>98</v>
      </c>
      <c r="C121" s="8">
        <v>834</v>
      </c>
      <c r="D121" s="80" t="s">
        <v>103</v>
      </c>
      <c r="E121" s="130">
        <v>140082110</v>
      </c>
      <c r="F121" s="80" t="s">
        <v>99</v>
      </c>
      <c r="G121" s="113">
        <v>79264.56</v>
      </c>
      <c r="H121" s="113">
        <v>79264.56</v>
      </c>
      <c r="I121" s="113">
        <v>79264.56</v>
      </c>
    </row>
    <row r="122" spans="1:9" ht="28.5" customHeight="1">
      <c r="A122" s="13">
        <v>107</v>
      </c>
      <c r="B122" s="131" t="s">
        <v>106</v>
      </c>
      <c r="C122" s="8">
        <v>834</v>
      </c>
      <c r="D122" s="80" t="s">
        <v>107</v>
      </c>
      <c r="E122" s="130"/>
      <c r="F122" s="80"/>
      <c r="G122" s="113">
        <f aca="true" t="shared" si="22" ref="G122:I126">G123</f>
        <v>26404</v>
      </c>
      <c r="H122" s="113">
        <f t="shared" si="22"/>
        <v>26404</v>
      </c>
      <c r="I122" s="113">
        <f t="shared" si="22"/>
        <v>26404</v>
      </c>
    </row>
    <row r="123" spans="1:9" ht="18.75" customHeight="1">
      <c r="A123" s="13">
        <v>108</v>
      </c>
      <c r="B123" s="131" t="s">
        <v>108</v>
      </c>
      <c r="C123" s="8">
        <v>834</v>
      </c>
      <c r="D123" s="80" t="s">
        <v>109</v>
      </c>
      <c r="E123" s="130"/>
      <c r="F123" s="80"/>
      <c r="G123" s="113">
        <f t="shared" si="22"/>
        <v>26404</v>
      </c>
      <c r="H123" s="113">
        <f t="shared" si="22"/>
        <v>26404</v>
      </c>
      <c r="I123" s="113">
        <f t="shared" si="22"/>
        <v>26404</v>
      </c>
    </row>
    <row r="124" spans="1:9" ht="30.75" customHeight="1">
      <c r="A124" s="13">
        <v>109</v>
      </c>
      <c r="B124" s="129" t="s">
        <v>28</v>
      </c>
      <c r="C124" s="8">
        <v>834</v>
      </c>
      <c r="D124" s="80" t="s">
        <v>109</v>
      </c>
      <c r="E124" s="130">
        <v>8100000000</v>
      </c>
      <c r="F124" s="80"/>
      <c r="G124" s="113">
        <f t="shared" si="22"/>
        <v>26404</v>
      </c>
      <c r="H124" s="113">
        <f t="shared" si="22"/>
        <v>26404</v>
      </c>
      <c r="I124" s="113">
        <f t="shared" si="22"/>
        <v>26404</v>
      </c>
    </row>
    <row r="125" spans="1:9" ht="28.5" customHeight="1">
      <c r="A125" s="13">
        <v>110</v>
      </c>
      <c r="B125" s="129" t="s">
        <v>29</v>
      </c>
      <c r="C125" s="8">
        <v>834</v>
      </c>
      <c r="D125" s="80" t="s">
        <v>109</v>
      </c>
      <c r="E125" s="130">
        <v>8110000000</v>
      </c>
      <c r="F125" s="80"/>
      <c r="G125" s="113">
        <f t="shared" si="22"/>
        <v>26404</v>
      </c>
      <c r="H125" s="113">
        <f t="shared" si="22"/>
        <v>26404</v>
      </c>
      <c r="I125" s="113">
        <f t="shared" si="22"/>
        <v>26404</v>
      </c>
    </row>
    <row r="126" spans="1:9" ht="131.25" customHeight="1">
      <c r="A126" s="13">
        <v>111</v>
      </c>
      <c r="B126" s="129" t="s">
        <v>110</v>
      </c>
      <c r="C126" s="8">
        <v>834</v>
      </c>
      <c r="D126" s="80" t="s">
        <v>109</v>
      </c>
      <c r="E126" s="130">
        <v>8110082090</v>
      </c>
      <c r="F126" s="80"/>
      <c r="G126" s="113">
        <f t="shared" si="22"/>
        <v>26404</v>
      </c>
      <c r="H126" s="113">
        <f t="shared" si="22"/>
        <v>26404</v>
      </c>
      <c r="I126" s="113">
        <f t="shared" si="22"/>
        <v>26404</v>
      </c>
    </row>
    <row r="127" spans="1:9" ht="14.25" customHeight="1">
      <c r="A127" s="13">
        <v>112</v>
      </c>
      <c r="B127" s="129" t="s">
        <v>96</v>
      </c>
      <c r="C127" s="8">
        <v>834</v>
      </c>
      <c r="D127" s="80" t="s">
        <v>109</v>
      </c>
      <c r="E127" s="130">
        <v>8110082090</v>
      </c>
      <c r="F127" s="80" t="s">
        <v>97</v>
      </c>
      <c r="G127" s="113">
        <f>G128</f>
        <v>26404</v>
      </c>
      <c r="H127" s="113">
        <f>H128</f>
        <v>26404</v>
      </c>
      <c r="I127" s="113">
        <f>I128</f>
        <v>26404</v>
      </c>
    </row>
    <row r="128" spans="1:9" ht="21.75" customHeight="1">
      <c r="A128" s="13">
        <v>113</v>
      </c>
      <c r="B128" s="129" t="s">
        <v>98</v>
      </c>
      <c r="C128" s="8">
        <v>834</v>
      </c>
      <c r="D128" s="80" t="s">
        <v>109</v>
      </c>
      <c r="E128" s="130">
        <v>8110082090</v>
      </c>
      <c r="F128" s="80" t="s">
        <v>99</v>
      </c>
      <c r="G128" s="113">
        <v>26404</v>
      </c>
      <c r="H128" s="113">
        <v>26404</v>
      </c>
      <c r="I128" s="113">
        <v>26404</v>
      </c>
    </row>
    <row r="129" spans="1:9" ht="16.5" customHeight="1">
      <c r="A129" s="4">
        <v>114</v>
      </c>
      <c r="B129" s="129" t="s">
        <v>111</v>
      </c>
      <c r="C129" s="8"/>
      <c r="D129" s="80"/>
      <c r="E129" s="8"/>
      <c r="F129" s="80"/>
      <c r="G129" s="113"/>
      <c r="H129" s="112">
        <v>174477.68</v>
      </c>
      <c r="I129" s="112">
        <v>346165.85</v>
      </c>
    </row>
    <row r="130" spans="1:9" ht="12.75">
      <c r="A130" s="162" t="s">
        <v>307</v>
      </c>
      <c r="B130" s="162"/>
      <c r="C130" s="8"/>
      <c r="D130" s="132"/>
      <c r="E130" s="8"/>
      <c r="F130" s="8"/>
      <c r="G130" s="113">
        <f>G16</f>
        <v>8069518.919999999</v>
      </c>
      <c r="H130" s="113">
        <f>H16</f>
        <v>7018461.999999999</v>
      </c>
      <c r="I130" s="113">
        <f>I16</f>
        <v>7024009.999999999</v>
      </c>
    </row>
    <row r="131" spans="1:7" ht="15">
      <c r="A131" s="15"/>
      <c r="B131" s="133"/>
      <c r="C131" s="134"/>
      <c r="D131" s="133"/>
      <c r="E131" s="133"/>
      <c r="F131" s="133"/>
      <c r="G131" s="126"/>
    </row>
    <row r="132" ht="18.75">
      <c r="A132" s="16"/>
    </row>
    <row r="133" ht="18.75">
      <c r="A133" s="16"/>
    </row>
    <row r="134" ht="18.75">
      <c r="A134" s="16"/>
    </row>
  </sheetData>
  <sheetProtection/>
  <mergeCells count="19">
    <mergeCell ref="H1:I1"/>
    <mergeCell ref="G2:I2"/>
    <mergeCell ref="G3:I3"/>
    <mergeCell ref="F12:F14"/>
    <mergeCell ref="G12:G14"/>
    <mergeCell ref="H12:H14"/>
    <mergeCell ref="I12:I14"/>
    <mergeCell ref="A5:I5"/>
    <mergeCell ref="A6:I6"/>
    <mergeCell ref="A7:I7"/>
    <mergeCell ref="A9:I9"/>
    <mergeCell ref="A10:I10"/>
    <mergeCell ref="A11:I11"/>
    <mergeCell ref="A130:B130"/>
    <mergeCell ref="A12:A14"/>
    <mergeCell ref="B12:B14"/>
    <mergeCell ref="C12:C14"/>
    <mergeCell ref="D12:D14"/>
    <mergeCell ref="E12:E14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workbookViewId="0" topLeftCell="A130">
      <selection activeCell="B29" sqref="B29"/>
    </sheetView>
  </sheetViews>
  <sheetFormatPr defaultColWidth="9.25390625" defaultRowHeight="12.75"/>
  <cols>
    <col min="1" max="1" width="5.375" style="0" customWidth="1"/>
    <col min="2" max="2" width="40.25390625" style="43" customWidth="1"/>
    <col min="3" max="3" width="14.25390625" style="43" customWidth="1"/>
    <col min="4" max="4" width="6.75390625" style="136" customWidth="1"/>
    <col min="5" max="5" width="5.75390625" style="136" customWidth="1"/>
    <col min="6" max="6" width="11.125" style="136" customWidth="1"/>
    <col min="7" max="7" width="11.25390625" style="136" customWidth="1"/>
    <col min="8" max="8" width="12.75390625" style="136" customWidth="1"/>
  </cols>
  <sheetData>
    <row r="1" spans="5:8" ht="12.75">
      <c r="E1" s="114"/>
      <c r="F1" s="114"/>
      <c r="G1" s="114"/>
      <c r="H1" s="135" t="s">
        <v>296</v>
      </c>
    </row>
    <row r="2" spans="5:8" ht="12.75">
      <c r="E2" s="114"/>
      <c r="F2" s="199" t="s">
        <v>267</v>
      </c>
      <c r="G2" s="199"/>
      <c r="H2" s="199"/>
    </row>
    <row r="3" spans="5:8" ht="12.75">
      <c r="E3" s="200" t="s">
        <v>280</v>
      </c>
      <c r="F3" s="200"/>
      <c r="G3" s="200"/>
      <c r="H3" s="200"/>
    </row>
    <row r="5" spans="1:9" ht="12.75">
      <c r="A5" s="201" t="s">
        <v>112</v>
      </c>
      <c r="B5" s="201"/>
      <c r="C5" s="201"/>
      <c r="D5" s="201"/>
      <c r="E5" s="201"/>
      <c r="F5" s="201"/>
      <c r="G5" s="201"/>
      <c r="H5" s="201"/>
      <c r="I5" s="43"/>
    </row>
    <row r="6" spans="1:9" ht="12.75">
      <c r="A6" s="200" t="s">
        <v>113</v>
      </c>
      <c r="B6" s="200"/>
      <c r="C6" s="200"/>
      <c r="D6" s="200"/>
      <c r="E6" s="200"/>
      <c r="F6" s="200"/>
      <c r="G6" s="200"/>
      <c r="H6" s="200"/>
      <c r="I6" s="43"/>
    </row>
    <row r="7" spans="1:9" ht="12.75">
      <c r="A7" s="199" t="s">
        <v>114</v>
      </c>
      <c r="B7" s="199"/>
      <c r="C7" s="199"/>
      <c r="D7" s="199"/>
      <c r="E7" s="199"/>
      <c r="F7" s="199"/>
      <c r="G7" s="199"/>
      <c r="H7" s="199"/>
      <c r="I7" s="43"/>
    </row>
    <row r="8" spans="1:9" ht="12.75">
      <c r="A8" s="42"/>
      <c r="I8" s="43"/>
    </row>
    <row r="9" spans="1:9" ht="12.75">
      <c r="A9" s="205" t="s">
        <v>115</v>
      </c>
      <c r="B9" s="205"/>
      <c r="C9" s="205"/>
      <c r="D9" s="205"/>
      <c r="E9" s="205"/>
      <c r="F9" s="205"/>
      <c r="G9" s="205"/>
      <c r="H9" s="205"/>
      <c r="I9" s="43"/>
    </row>
    <row r="10" spans="1:9" ht="12.75">
      <c r="A10" s="205"/>
      <c r="B10" s="205"/>
      <c r="C10" s="205"/>
      <c r="D10" s="205"/>
      <c r="E10" s="205"/>
      <c r="F10" s="205"/>
      <c r="G10" s="205"/>
      <c r="H10" s="205"/>
      <c r="I10" s="43"/>
    </row>
    <row r="11" spans="1:9" ht="12.75">
      <c r="A11" s="202" t="s">
        <v>6</v>
      </c>
      <c r="B11" s="202"/>
      <c r="C11" s="202"/>
      <c r="D11" s="202"/>
      <c r="E11" s="202"/>
      <c r="F11" s="202"/>
      <c r="G11" s="202"/>
      <c r="H11" s="202"/>
      <c r="I11" s="43"/>
    </row>
    <row r="12" spans="1:9" ht="12.75">
      <c r="A12" s="206" t="s">
        <v>7</v>
      </c>
      <c r="B12" s="207" t="s">
        <v>8</v>
      </c>
      <c r="C12" s="206" t="s">
        <v>11</v>
      </c>
      <c r="D12" s="209" t="s">
        <v>12</v>
      </c>
      <c r="E12" s="210" t="s">
        <v>10</v>
      </c>
      <c r="F12" s="212" t="s">
        <v>13</v>
      </c>
      <c r="G12" s="212" t="s">
        <v>116</v>
      </c>
      <c r="H12" s="212" t="s">
        <v>15</v>
      </c>
      <c r="I12" s="43"/>
    </row>
    <row r="13" spans="1:9" ht="12.75">
      <c r="A13" s="206"/>
      <c r="B13" s="208"/>
      <c r="C13" s="206"/>
      <c r="D13" s="209"/>
      <c r="E13" s="211"/>
      <c r="F13" s="213"/>
      <c r="G13" s="213"/>
      <c r="H13" s="213"/>
      <c r="I13" s="43"/>
    </row>
    <row r="14" spans="1:9" ht="12.75">
      <c r="A14" s="206"/>
      <c r="B14" s="208"/>
      <c r="C14" s="206"/>
      <c r="D14" s="209"/>
      <c r="E14" s="211"/>
      <c r="F14" s="213"/>
      <c r="G14" s="213"/>
      <c r="H14" s="213"/>
      <c r="I14" s="43"/>
    </row>
    <row r="15" spans="1:9" ht="12.75">
      <c r="A15" s="45"/>
      <c r="B15" s="45">
        <v>1</v>
      </c>
      <c r="C15" s="45">
        <v>2</v>
      </c>
      <c r="D15" s="69">
        <v>3</v>
      </c>
      <c r="E15" s="69">
        <v>4</v>
      </c>
      <c r="F15" s="69">
        <v>5</v>
      </c>
      <c r="G15" s="69">
        <v>6</v>
      </c>
      <c r="H15" s="69">
        <v>7</v>
      </c>
      <c r="I15" s="43"/>
    </row>
    <row r="16" spans="1:9" ht="49.5" customHeight="1">
      <c r="A16" s="46">
        <v>1</v>
      </c>
      <c r="B16" s="47" t="s">
        <v>74</v>
      </c>
      <c r="C16" s="48">
        <v>100000000</v>
      </c>
      <c r="D16" s="53"/>
      <c r="E16" s="54"/>
      <c r="F16" s="115">
        <f>F17+F57+F63+F72</f>
        <v>4499968.46</v>
      </c>
      <c r="G16" s="115">
        <f>G17+G57+G63+G72</f>
        <v>3486505.56</v>
      </c>
      <c r="H16" s="115">
        <f>H17+H57+H63+H72</f>
        <v>3492158.56</v>
      </c>
      <c r="I16" s="43"/>
    </row>
    <row r="17" spans="1:9" ht="27" customHeight="1">
      <c r="A17" s="50">
        <v>2</v>
      </c>
      <c r="B17" s="51" t="s">
        <v>117</v>
      </c>
      <c r="C17" s="52">
        <v>110000000</v>
      </c>
      <c r="D17" s="53"/>
      <c r="E17" s="54"/>
      <c r="F17" s="115">
        <f>F18+F26+F31+F36+F40+F46+F51+F56</f>
        <v>2470179.9</v>
      </c>
      <c r="G17" s="115">
        <f>G18+G26+G31+G36+G40+G46+G51+G56</f>
        <v>1560973</v>
      </c>
      <c r="H17" s="115">
        <f>H18+H26+H31+H36+H40+H46+H51+H56</f>
        <v>1560973</v>
      </c>
      <c r="I17" s="43"/>
    </row>
    <row r="18" spans="1:9" ht="78.75" customHeight="1">
      <c r="A18" s="50">
        <v>3</v>
      </c>
      <c r="B18" s="79" t="s">
        <v>308</v>
      </c>
      <c r="C18" s="117">
        <v>110027240</v>
      </c>
      <c r="D18" s="69"/>
      <c r="E18" s="54"/>
      <c r="F18" s="116">
        <f>F19</f>
        <v>54206.9</v>
      </c>
      <c r="G18" s="116">
        <v>0</v>
      </c>
      <c r="H18" s="116">
        <v>0</v>
      </c>
      <c r="I18" s="43"/>
    </row>
    <row r="19" spans="1:9" ht="27" customHeight="1">
      <c r="A19" s="50">
        <v>4</v>
      </c>
      <c r="B19" s="79" t="s">
        <v>24</v>
      </c>
      <c r="C19" s="117">
        <v>110027240</v>
      </c>
      <c r="D19" s="69">
        <v>100</v>
      </c>
      <c r="E19" s="54"/>
      <c r="F19" s="116">
        <f>F20</f>
        <v>54206.9</v>
      </c>
      <c r="G19" s="116">
        <v>0</v>
      </c>
      <c r="H19" s="116">
        <v>0</v>
      </c>
      <c r="I19" s="43"/>
    </row>
    <row r="20" spans="1:9" ht="27" customHeight="1">
      <c r="A20" s="50">
        <v>5</v>
      </c>
      <c r="B20" s="79" t="s">
        <v>25</v>
      </c>
      <c r="C20" s="117">
        <v>110027240</v>
      </c>
      <c r="D20" s="69">
        <v>120</v>
      </c>
      <c r="E20" s="118" t="s">
        <v>42</v>
      </c>
      <c r="F20" s="116">
        <v>54206.9</v>
      </c>
      <c r="G20" s="116">
        <v>0</v>
      </c>
      <c r="H20" s="116">
        <v>0</v>
      </c>
      <c r="I20" s="43"/>
    </row>
    <row r="21" spans="1:9" ht="18.75" customHeight="1">
      <c r="A21" s="50">
        <v>6</v>
      </c>
      <c r="B21" s="51" t="s">
        <v>17</v>
      </c>
      <c r="C21" s="52">
        <v>110027240</v>
      </c>
      <c r="D21" s="53">
        <v>120</v>
      </c>
      <c r="E21" s="54" t="s">
        <v>42</v>
      </c>
      <c r="F21" s="115">
        <f>F20</f>
        <v>54206.9</v>
      </c>
      <c r="G21" s="115">
        <v>0</v>
      </c>
      <c r="H21" s="115">
        <v>0</v>
      </c>
      <c r="I21" s="43"/>
    </row>
    <row r="22" spans="1:9" ht="87" customHeight="1">
      <c r="A22" s="46">
        <v>7</v>
      </c>
      <c r="B22" s="55" t="s">
        <v>118</v>
      </c>
      <c r="C22" s="56">
        <v>110081010</v>
      </c>
      <c r="D22" s="69"/>
      <c r="E22" s="118"/>
      <c r="F22" s="116">
        <f>F23</f>
        <v>110000</v>
      </c>
      <c r="G22" s="116">
        <f>G23</f>
        <v>110000</v>
      </c>
      <c r="H22" s="116">
        <f>H23</f>
        <v>110000</v>
      </c>
      <c r="I22" s="43"/>
    </row>
    <row r="23" spans="1:9" ht="24">
      <c r="A23" s="46">
        <v>8</v>
      </c>
      <c r="B23" s="55" t="s">
        <v>31</v>
      </c>
      <c r="C23" s="56">
        <v>110081010</v>
      </c>
      <c r="D23" s="69">
        <v>200</v>
      </c>
      <c r="E23" s="118"/>
      <c r="F23" s="116">
        <f aca="true" t="shared" si="0" ref="F23:H25">F24</f>
        <v>110000</v>
      </c>
      <c r="G23" s="116">
        <f t="shared" si="0"/>
        <v>110000</v>
      </c>
      <c r="H23" s="116">
        <f t="shared" si="0"/>
        <v>110000</v>
      </c>
      <c r="I23" s="43"/>
    </row>
    <row r="24" spans="1:9" ht="40.5" customHeight="1">
      <c r="A24" s="46">
        <v>9</v>
      </c>
      <c r="B24" s="55" t="s">
        <v>32</v>
      </c>
      <c r="C24" s="56">
        <v>110081010</v>
      </c>
      <c r="D24" s="69">
        <v>240</v>
      </c>
      <c r="E24" s="118"/>
      <c r="F24" s="116">
        <f t="shared" si="0"/>
        <v>110000</v>
      </c>
      <c r="G24" s="116">
        <f t="shared" si="0"/>
        <v>110000</v>
      </c>
      <c r="H24" s="116">
        <f t="shared" si="0"/>
        <v>110000</v>
      </c>
      <c r="I24" s="43"/>
    </row>
    <row r="25" spans="1:9" ht="12.75">
      <c r="A25" s="46">
        <v>10</v>
      </c>
      <c r="B25" s="44" t="s">
        <v>77</v>
      </c>
      <c r="C25" s="56">
        <v>110081010</v>
      </c>
      <c r="D25" s="69">
        <v>240</v>
      </c>
      <c r="E25" s="118" t="s">
        <v>78</v>
      </c>
      <c r="F25" s="116">
        <f t="shared" si="0"/>
        <v>110000</v>
      </c>
      <c r="G25" s="116">
        <f t="shared" si="0"/>
        <v>110000</v>
      </c>
      <c r="H25" s="116">
        <f t="shared" si="0"/>
        <v>110000</v>
      </c>
      <c r="I25" s="43"/>
    </row>
    <row r="26" spans="1:9" ht="12.75">
      <c r="A26" s="57">
        <v>11</v>
      </c>
      <c r="B26" s="47" t="s">
        <v>84</v>
      </c>
      <c r="C26" s="48">
        <v>110081010</v>
      </c>
      <c r="D26" s="53">
        <v>240</v>
      </c>
      <c r="E26" s="54" t="s">
        <v>85</v>
      </c>
      <c r="F26" s="115">
        <f>'прил 4 ведом'!G98</f>
        <v>110000</v>
      </c>
      <c r="G26" s="115">
        <v>110000</v>
      </c>
      <c r="H26" s="115">
        <v>110000</v>
      </c>
      <c r="I26" s="43"/>
    </row>
    <row r="27" spans="1:9" ht="84">
      <c r="A27" s="57">
        <v>12</v>
      </c>
      <c r="B27" s="47" t="s">
        <v>119</v>
      </c>
      <c r="C27" s="48">
        <v>110081040</v>
      </c>
      <c r="D27" s="53"/>
      <c r="E27" s="54"/>
      <c r="F27" s="115">
        <f>F31</f>
        <v>20000</v>
      </c>
      <c r="G27" s="115">
        <f>G31</f>
        <v>20000</v>
      </c>
      <c r="H27" s="115">
        <f>H31</f>
        <v>20000</v>
      </c>
      <c r="I27" s="43"/>
    </row>
    <row r="28" spans="1:9" ht="24">
      <c r="A28" s="57">
        <v>13</v>
      </c>
      <c r="B28" s="44" t="s">
        <v>31</v>
      </c>
      <c r="C28" s="56">
        <v>110081040</v>
      </c>
      <c r="D28" s="69">
        <v>200</v>
      </c>
      <c r="E28" s="118"/>
      <c r="F28" s="116">
        <f>F31</f>
        <v>20000</v>
      </c>
      <c r="G28" s="116">
        <f>G31</f>
        <v>20000</v>
      </c>
      <c r="H28" s="116">
        <f>H31</f>
        <v>20000</v>
      </c>
      <c r="I28" s="43"/>
    </row>
    <row r="29" spans="1:9" ht="36">
      <c r="A29" s="57">
        <v>14</v>
      </c>
      <c r="B29" s="44" t="s">
        <v>32</v>
      </c>
      <c r="C29" s="56">
        <v>110081040</v>
      </c>
      <c r="D29" s="69">
        <v>240</v>
      </c>
      <c r="E29" s="118"/>
      <c r="F29" s="116">
        <f>F31</f>
        <v>20000</v>
      </c>
      <c r="G29" s="116">
        <f>G31</f>
        <v>20000</v>
      </c>
      <c r="H29" s="116">
        <f>H31</f>
        <v>20000</v>
      </c>
      <c r="I29" s="43"/>
    </row>
    <row r="30" spans="1:9" ht="12.75">
      <c r="A30" s="57">
        <v>15</v>
      </c>
      <c r="B30" s="44" t="s">
        <v>77</v>
      </c>
      <c r="C30" s="56">
        <v>110081040</v>
      </c>
      <c r="D30" s="69">
        <v>240</v>
      </c>
      <c r="E30" s="118" t="s">
        <v>78</v>
      </c>
      <c r="F30" s="116">
        <f>F31</f>
        <v>20000</v>
      </c>
      <c r="G30" s="116">
        <f>G31</f>
        <v>20000</v>
      </c>
      <c r="H30" s="116">
        <f>H31</f>
        <v>20000</v>
      </c>
      <c r="I30" s="43"/>
    </row>
    <row r="31" spans="1:9" ht="12.75">
      <c r="A31" s="57">
        <v>16</v>
      </c>
      <c r="B31" s="47" t="s">
        <v>84</v>
      </c>
      <c r="C31" s="48">
        <v>110081040</v>
      </c>
      <c r="D31" s="53">
        <v>240</v>
      </c>
      <c r="E31" s="54" t="s">
        <v>85</v>
      </c>
      <c r="F31" s="115">
        <v>20000</v>
      </c>
      <c r="G31" s="115">
        <v>20000</v>
      </c>
      <c r="H31" s="115">
        <v>20000</v>
      </c>
      <c r="I31" s="43"/>
    </row>
    <row r="32" spans="1:9" ht="75" customHeight="1">
      <c r="A32" s="46">
        <v>17</v>
      </c>
      <c r="B32" s="47" t="s">
        <v>89</v>
      </c>
      <c r="C32" s="48">
        <v>110081050</v>
      </c>
      <c r="D32" s="53"/>
      <c r="E32" s="54"/>
      <c r="F32" s="115">
        <f>F36</f>
        <v>200000</v>
      </c>
      <c r="G32" s="115">
        <f>G36</f>
        <v>150000</v>
      </c>
      <c r="H32" s="115">
        <f>H36</f>
        <v>150000</v>
      </c>
      <c r="I32" s="43"/>
    </row>
    <row r="33" spans="1:9" ht="24">
      <c r="A33" s="46">
        <v>18</v>
      </c>
      <c r="B33" s="44" t="s">
        <v>31</v>
      </c>
      <c r="C33" s="56">
        <v>110081050</v>
      </c>
      <c r="D33" s="69">
        <v>200</v>
      </c>
      <c r="E33" s="118"/>
      <c r="F33" s="116">
        <f>F36</f>
        <v>200000</v>
      </c>
      <c r="G33" s="116">
        <f>G36</f>
        <v>150000</v>
      </c>
      <c r="H33" s="116">
        <f>H36</f>
        <v>150000</v>
      </c>
      <c r="I33" s="43"/>
    </row>
    <row r="34" spans="1:9" ht="39" customHeight="1">
      <c r="A34" s="46">
        <v>19</v>
      </c>
      <c r="B34" s="44" t="s">
        <v>32</v>
      </c>
      <c r="C34" s="56">
        <v>110081050</v>
      </c>
      <c r="D34" s="69">
        <v>240</v>
      </c>
      <c r="E34" s="118"/>
      <c r="F34" s="116">
        <f>F36</f>
        <v>200000</v>
      </c>
      <c r="G34" s="116">
        <f>G36</f>
        <v>150000</v>
      </c>
      <c r="H34" s="116">
        <f>H36</f>
        <v>150000</v>
      </c>
      <c r="I34" s="43"/>
    </row>
    <row r="35" spans="1:9" ht="12.75">
      <c r="A35" s="46">
        <v>20</v>
      </c>
      <c r="B35" s="44" t="s">
        <v>77</v>
      </c>
      <c r="C35" s="56">
        <v>110081050</v>
      </c>
      <c r="D35" s="69">
        <v>240</v>
      </c>
      <c r="E35" s="118" t="s">
        <v>78</v>
      </c>
      <c r="F35" s="116">
        <f>F36</f>
        <v>200000</v>
      </c>
      <c r="G35" s="116">
        <f>G36</f>
        <v>150000</v>
      </c>
      <c r="H35" s="116">
        <f>H36</f>
        <v>150000</v>
      </c>
      <c r="I35" s="43"/>
    </row>
    <row r="36" spans="1:9" ht="18" customHeight="1">
      <c r="A36" s="57">
        <v>21</v>
      </c>
      <c r="B36" s="47" t="s">
        <v>84</v>
      </c>
      <c r="C36" s="48">
        <v>110081050</v>
      </c>
      <c r="D36" s="53">
        <v>240</v>
      </c>
      <c r="E36" s="54" t="s">
        <v>85</v>
      </c>
      <c r="F36" s="115">
        <f>'прил 4 ведом'!G103</f>
        <v>200000</v>
      </c>
      <c r="G36" s="115">
        <v>150000</v>
      </c>
      <c r="H36" s="115">
        <v>150000</v>
      </c>
      <c r="I36" s="43"/>
    </row>
    <row r="37" spans="1:9" ht="70.5" customHeight="1">
      <c r="A37" s="57">
        <v>22</v>
      </c>
      <c r="B37" s="44" t="s">
        <v>306</v>
      </c>
      <c r="C37" s="56">
        <v>110081060</v>
      </c>
      <c r="D37" s="69"/>
      <c r="E37" s="118"/>
      <c r="F37" s="116">
        <f aca="true" t="shared" si="1" ref="F37:G40">F38</f>
        <v>39060</v>
      </c>
      <c r="G37" s="116">
        <f t="shared" si="1"/>
        <v>39060</v>
      </c>
      <c r="H37" s="116">
        <f>H39</f>
        <v>39060</v>
      </c>
      <c r="I37" s="43"/>
    </row>
    <row r="38" spans="1:9" ht="64.5" customHeight="1">
      <c r="A38" s="57">
        <v>23</v>
      </c>
      <c r="B38" s="44" t="s">
        <v>310</v>
      </c>
      <c r="C38" s="56">
        <v>110081060</v>
      </c>
      <c r="D38" s="50">
        <v>100</v>
      </c>
      <c r="E38" s="139"/>
      <c r="F38" s="116">
        <f t="shared" si="1"/>
        <v>39060</v>
      </c>
      <c r="G38" s="116">
        <f t="shared" si="1"/>
        <v>39060</v>
      </c>
      <c r="H38" s="116">
        <f>H40</f>
        <v>39060</v>
      </c>
      <c r="I38" s="43"/>
    </row>
    <row r="39" spans="1:9" ht="54" customHeight="1">
      <c r="A39" s="57">
        <v>24</v>
      </c>
      <c r="B39" s="44" t="s">
        <v>311</v>
      </c>
      <c r="C39" s="56">
        <v>110081060</v>
      </c>
      <c r="D39" s="50">
        <v>120</v>
      </c>
      <c r="E39" s="139"/>
      <c r="F39" s="116">
        <f t="shared" si="1"/>
        <v>39060</v>
      </c>
      <c r="G39" s="116">
        <f t="shared" si="1"/>
        <v>39060</v>
      </c>
      <c r="H39" s="116">
        <f>H40</f>
        <v>39060</v>
      </c>
      <c r="I39" s="43"/>
    </row>
    <row r="40" spans="1:9" ht="18" customHeight="1">
      <c r="A40" s="57">
        <v>25</v>
      </c>
      <c r="B40" s="44" t="s">
        <v>17</v>
      </c>
      <c r="C40" s="56">
        <v>110081060</v>
      </c>
      <c r="D40" s="50">
        <v>120</v>
      </c>
      <c r="E40" s="139" t="s">
        <v>18</v>
      </c>
      <c r="F40" s="116">
        <f t="shared" si="1"/>
        <v>39060</v>
      </c>
      <c r="G40" s="116">
        <f t="shared" si="1"/>
        <v>39060</v>
      </c>
      <c r="H40" s="116">
        <f>H41</f>
        <v>39060</v>
      </c>
      <c r="I40" s="43"/>
    </row>
    <row r="41" spans="1:9" ht="18" customHeight="1">
      <c r="A41" s="57">
        <v>26</v>
      </c>
      <c r="B41" s="47" t="s">
        <v>41</v>
      </c>
      <c r="C41" s="48">
        <v>110081060</v>
      </c>
      <c r="D41" s="59">
        <v>120</v>
      </c>
      <c r="E41" s="140" t="s">
        <v>42</v>
      </c>
      <c r="F41" s="115">
        <v>39060</v>
      </c>
      <c r="G41" s="115">
        <v>39060</v>
      </c>
      <c r="H41" s="115">
        <v>39060</v>
      </c>
      <c r="I41" s="43"/>
    </row>
    <row r="42" spans="1:9" ht="77.25" customHeight="1">
      <c r="A42" s="57">
        <v>27</v>
      </c>
      <c r="B42" s="44" t="s">
        <v>312</v>
      </c>
      <c r="C42" s="56">
        <v>110083010</v>
      </c>
      <c r="D42" s="59"/>
      <c r="E42" s="140"/>
      <c r="F42" s="116">
        <f aca="true" t="shared" si="2" ref="F42:H45">F43</f>
        <v>77985</v>
      </c>
      <c r="G42" s="116">
        <f t="shared" si="2"/>
        <v>77985</v>
      </c>
      <c r="H42" s="116">
        <f t="shared" si="2"/>
        <v>77985</v>
      </c>
      <c r="I42" s="43"/>
    </row>
    <row r="43" spans="1:9" ht="33" customHeight="1">
      <c r="A43" s="57">
        <v>28</v>
      </c>
      <c r="B43" s="44" t="s">
        <v>31</v>
      </c>
      <c r="C43" s="56">
        <v>110083010</v>
      </c>
      <c r="D43" s="50">
        <v>200</v>
      </c>
      <c r="E43" s="139"/>
      <c r="F43" s="116">
        <f t="shared" si="2"/>
        <v>77985</v>
      </c>
      <c r="G43" s="116">
        <f t="shared" si="2"/>
        <v>77985</v>
      </c>
      <c r="H43" s="116">
        <f t="shared" si="2"/>
        <v>77985</v>
      </c>
      <c r="I43" s="43"/>
    </row>
    <row r="44" spans="1:9" ht="23.25" customHeight="1">
      <c r="A44" s="57">
        <v>29</v>
      </c>
      <c r="B44" s="44" t="s">
        <v>32</v>
      </c>
      <c r="C44" s="56">
        <v>110083010</v>
      </c>
      <c r="D44" s="50">
        <v>240</v>
      </c>
      <c r="E44" s="139"/>
      <c r="F44" s="116">
        <f t="shared" si="2"/>
        <v>77985</v>
      </c>
      <c r="G44" s="116">
        <f t="shared" si="2"/>
        <v>77985</v>
      </c>
      <c r="H44" s="116">
        <f t="shared" si="2"/>
        <v>77985</v>
      </c>
      <c r="I44" s="43"/>
    </row>
    <row r="45" spans="1:9" ht="15.75" customHeight="1">
      <c r="A45" s="57">
        <v>30</v>
      </c>
      <c r="B45" s="44" t="s">
        <v>77</v>
      </c>
      <c r="C45" s="56">
        <v>110083010</v>
      </c>
      <c r="D45" s="50">
        <v>240</v>
      </c>
      <c r="E45" s="139" t="s">
        <v>78</v>
      </c>
      <c r="F45" s="116">
        <f t="shared" si="2"/>
        <v>77985</v>
      </c>
      <c r="G45" s="116">
        <f t="shared" si="2"/>
        <v>77985</v>
      </c>
      <c r="H45" s="116">
        <f t="shared" si="2"/>
        <v>77985</v>
      </c>
      <c r="I45" s="43"/>
    </row>
    <row r="46" spans="1:9" ht="18" customHeight="1">
      <c r="A46" s="57">
        <v>31</v>
      </c>
      <c r="B46" s="47" t="s">
        <v>79</v>
      </c>
      <c r="C46" s="48">
        <v>110083010</v>
      </c>
      <c r="D46" s="59">
        <v>240</v>
      </c>
      <c r="E46" s="140" t="s">
        <v>80</v>
      </c>
      <c r="F46" s="115">
        <v>77985</v>
      </c>
      <c r="G46" s="115">
        <v>77985</v>
      </c>
      <c r="H46" s="115">
        <v>77985</v>
      </c>
      <c r="I46" s="43"/>
    </row>
    <row r="47" spans="1:9" ht="99" customHeight="1">
      <c r="A47" s="46">
        <v>32</v>
      </c>
      <c r="B47" s="51" t="s">
        <v>120</v>
      </c>
      <c r="C47" s="52">
        <v>110083090</v>
      </c>
      <c r="D47" s="53"/>
      <c r="E47" s="54"/>
      <c r="F47" s="115">
        <f aca="true" t="shared" si="3" ref="F47:H50">F48</f>
        <v>1163928</v>
      </c>
      <c r="G47" s="115">
        <f t="shared" si="3"/>
        <v>1163928</v>
      </c>
      <c r="H47" s="115">
        <f t="shared" si="3"/>
        <v>1163928</v>
      </c>
      <c r="I47" s="43"/>
    </row>
    <row r="48" spans="1:9" ht="60">
      <c r="A48" s="46">
        <v>33</v>
      </c>
      <c r="B48" s="44" t="s">
        <v>54</v>
      </c>
      <c r="C48" s="56">
        <v>110083090</v>
      </c>
      <c r="D48" s="69">
        <v>100</v>
      </c>
      <c r="E48" s="118"/>
      <c r="F48" s="116">
        <f t="shared" si="3"/>
        <v>1163928</v>
      </c>
      <c r="G48" s="116">
        <f t="shared" si="3"/>
        <v>1163928</v>
      </c>
      <c r="H48" s="116">
        <f t="shared" si="3"/>
        <v>1163928</v>
      </c>
      <c r="I48" s="43"/>
    </row>
    <row r="49" spans="1:9" ht="27.75" customHeight="1">
      <c r="A49" s="46">
        <v>34</v>
      </c>
      <c r="B49" s="44" t="s">
        <v>25</v>
      </c>
      <c r="C49" s="56">
        <v>110083090</v>
      </c>
      <c r="D49" s="69">
        <v>120</v>
      </c>
      <c r="E49" s="118"/>
      <c r="F49" s="116">
        <f t="shared" si="3"/>
        <v>1163928</v>
      </c>
      <c r="G49" s="116">
        <f t="shared" si="3"/>
        <v>1163928</v>
      </c>
      <c r="H49" s="116">
        <f t="shared" si="3"/>
        <v>1163928</v>
      </c>
      <c r="I49" s="43"/>
    </row>
    <row r="50" spans="1:9" ht="18" customHeight="1">
      <c r="A50" s="46">
        <v>35</v>
      </c>
      <c r="B50" s="44" t="s">
        <v>17</v>
      </c>
      <c r="C50" s="56">
        <v>110083090</v>
      </c>
      <c r="D50" s="69">
        <v>120</v>
      </c>
      <c r="E50" s="118" t="s">
        <v>18</v>
      </c>
      <c r="F50" s="116">
        <f t="shared" si="3"/>
        <v>1163928</v>
      </c>
      <c r="G50" s="116">
        <f t="shared" si="3"/>
        <v>1163928</v>
      </c>
      <c r="H50" s="116">
        <f t="shared" si="3"/>
        <v>1163928</v>
      </c>
      <c r="I50" s="43"/>
    </row>
    <row r="51" spans="1:9" ht="16.5" customHeight="1">
      <c r="A51" s="57">
        <v>36</v>
      </c>
      <c r="B51" s="58" t="s">
        <v>41</v>
      </c>
      <c r="C51" s="48">
        <v>110083090</v>
      </c>
      <c r="D51" s="53">
        <v>120</v>
      </c>
      <c r="E51" s="54" t="s">
        <v>42</v>
      </c>
      <c r="F51" s="115">
        <v>1163928</v>
      </c>
      <c r="G51" s="115">
        <v>1163928</v>
      </c>
      <c r="H51" s="115">
        <v>1163928</v>
      </c>
      <c r="I51" s="43"/>
    </row>
    <row r="52" spans="1:9" ht="97.5" customHeight="1">
      <c r="A52" s="46">
        <v>37</v>
      </c>
      <c r="B52" s="119" t="s">
        <v>298</v>
      </c>
      <c r="C52" s="56" t="str">
        <f>C53</f>
        <v>01100S6410</v>
      </c>
      <c r="D52" s="69"/>
      <c r="E52" s="118"/>
      <c r="F52" s="116">
        <f>F54</f>
        <v>805000</v>
      </c>
      <c r="G52" s="116">
        <v>0</v>
      </c>
      <c r="H52" s="116">
        <v>0</v>
      </c>
      <c r="I52" s="43"/>
    </row>
    <row r="53" spans="1:9" ht="33" customHeight="1">
      <c r="A53" s="46">
        <v>38</v>
      </c>
      <c r="B53" s="44" t="s">
        <v>31</v>
      </c>
      <c r="C53" s="56" t="str">
        <f>C54</f>
        <v>01100S6410</v>
      </c>
      <c r="D53" s="69">
        <v>200</v>
      </c>
      <c r="E53" s="118"/>
      <c r="F53" s="116">
        <f>F54</f>
        <v>805000</v>
      </c>
      <c r="G53" s="116">
        <v>0</v>
      </c>
      <c r="H53" s="116">
        <v>0</v>
      </c>
      <c r="I53" s="43"/>
    </row>
    <row r="54" spans="1:9" ht="28.5" customHeight="1">
      <c r="A54" s="46">
        <v>39</v>
      </c>
      <c r="B54" s="44" t="s">
        <v>32</v>
      </c>
      <c r="C54" s="56" t="str">
        <f>C55</f>
        <v>01100S6410</v>
      </c>
      <c r="D54" s="69">
        <v>240</v>
      </c>
      <c r="E54" s="118"/>
      <c r="F54" s="116">
        <f>F55</f>
        <v>805000</v>
      </c>
      <c r="G54" s="116">
        <v>0</v>
      </c>
      <c r="H54" s="116">
        <v>0</v>
      </c>
      <c r="I54" s="43"/>
    </row>
    <row r="55" spans="1:9" ht="16.5" customHeight="1">
      <c r="A55" s="46">
        <v>40</v>
      </c>
      <c r="B55" s="44" t="s">
        <v>77</v>
      </c>
      <c r="C55" s="56" t="str">
        <f>C56</f>
        <v>01100S6410</v>
      </c>
      <c r="D55" s="69">
        <v>240</v>
      </c>
      <c r="E55" s="118" t="s">
        <v>78</v>
      </c>
      <c r="F55" s="116">
        <f>F56</f>
        <v>805000</v>
      </c>
      <c r="G55" s="116">
        <v>0</v>
      </c>
      <c r="H55" s="116">
        <v>0</v>
      </c>
      <c r="I55" s="43"/>
    </row>
    <row r="56" spans="1:9" ht="16.5" customHeight="1">
      <c r="A56" s="57">
        <v>41</v>
      </c>
      <c r="B56" s="47" t="s">
        <v>84</v>
      </c>
      <c r="C56" s="48" t="s">
        <v>297</v>
      </c>
      <c r="D56" s="53">
        <v>240</v>
      </c>
      <c r="E56" s="54" t="s">
        <v>85</v>
      </c>
      <c r="F56" s="115">
        <v>805000</v>
      </c>
      <c r="G56" s="115">
        <v>0</v>
      </c>
      <c r="H56" s="115">
        <v>0</v>
      </c>
      <c r="I56" s="43"/>
    </row>
    <row r="57" spans="1:9" ht="37.5" customHeight="1">
      <c r="A57" s="46">
        <v>42</v>
      </c>
      <c r="B57" s="51" t="s">
        <v>121</v>
      </c>
      <c r="C57" s="52">
        <v>120000000</v>
      </c>
      <c r="D57" s="53"/>
      <c r="E57" s="54"/>
      <c r="F57" s="115">
        <f>F62</f>
        <v>175540</v>
      </c>
      <c r="G57" s="115">
        <f>G62</f>
        <v>89600</v>
      </c>
      <c r="H57" s="115">
        <f>H62</f>
        <v>92200</v>
      </c>
      <c r="I57" s="43"/>
    </row>
    <row r="58" spans="1:9" ht="135" customHeight="1">
      <c r="A58" s="46">
        <v>43</v>
      </c>
      <c r="B58" s="44" t="s">
        <v>122</v>
      </c>
      <c r="C58" s="56">
        <v>120081090</v>
      </c>
      <c r="D58" s="69"/>
      <c r="E58" s="118"/>
      <c r="F58" s="116">
        <f aca="true" t="shared" si="4" ref="F58:H61">F59</f>
        <v>175540</v>
      </c>
      <c r="G58" s="116">
        <f t="shared" si="4"/>
        <v>89600</v>
      </c>
      <c r="H58" s="116">
        <f t="shared" si="4"/>
        <v>92200</v>
      </c>
      <c r="I58" s="43"/>
    </row>
    <row r="59" spans="1:9" ht="24">
      <c r="A59" s="46">
        <v>44</v>
      </c>
      <c r="B59" s="55" t="s">
        <v>31</v>
      </c>
      <c r="C59" s="56">
        <v>120081090</v>
      </c>
      <c r="D59" s="69">
        <v>200</v>
      </c>
      <c r="E59" s="118"/>
      <c r="F59" s="116">
        <f t="shared" si="4"/>
        <v>175540</v>
      </c>
      <c r="G59" s="116">
        <f t="shared" si="4"/>
        <v>89600</v>
      </c>
      <c r="H59" s="116">
        <f t="shared" si="4"/>
        <v>92200</v>
      </c>
      <c r="I59" s="43"/>
    </row>
    <row r="60" spans="1:9" ht="36">
      <c r="A60" s="46">
        <v>45</v>
      </c>
      <c r="B60" s="55" t="s">
        <v>32</v>
      </c>
      <c r="C60" s="56">
        <v>120081090</v>
      </c>
      <c r="D60" s="69">
        <v>240</v>
      </c>
      <c r="E60" s="118"/>
      <c r="F60" s="116">
        <f t="shared" si="4"/>
        <v>175540</v>
      </c>
      <c r="G60" s="116">
        <f t="shared" si="4"/>
        <v>89600</v>
      </c>
      <c r="H60" s="116">
        <f t="shared" si="4"/>
        <v>92200</v>
      </c>
      <c r="I60" s="43"/>
    </row>
    <row r="61" spans="1:9" ht="18" customHeight="1">
      <c r="A61" s="46">
        <v>46</v>
      </c>
      <c r="B61" s="44" t="s">
        <v>70</v>
      </c>
      <c r="C61" s="56">
        <v>120081090</v>
      </c>
      <c r="D61" s="69">
        <v>240</v>
      </c>
      <c r="E61" s="118" t="s">
        <v>71</v>
      </c>
      <c r="F61" s="116">
        <f>F62</f>
        <v>175540</v>
      </c>
      <c r="G61" s="116">
        <f t="shared" si="4"/>
        <v>89600</v>
      </c>
      <c r="H61" s="116">
        <f t="shared" si="4"/>
        <v>92200</v>
      </c>
      <c r="I61" s="43"/>
    </row>
    <row r="62" spans="1:9" ht="18" customHeight="1">
      <c r="A62" s="57">
        <v>47</v>
      </c>
      <c r="B62" s="47" t="s">
        <v>72</v>
      </c>
      <c r="C62" s="48">
        <v>120081090</v>
      </c>
      <c r="D62" s="53">
        <v>240</v>
      </c>
      <c r="E62" s="54" t="s">
        <v>73</v>
      </c>
      <c r="F62" s="115">
        <f>'прил 4 ведом'!G85</f>
        <v>175540</v>
      </c>
      <c r="G62" s="115">
        <v>89600</v>
      </c>
      <c r="H62" s="115">
        <v>92200</v>
      </c>
      <c r="I62" s="43"/>
    </row>
    <row r="63" spans="1:9" ht="24">
      <c r="A63" s="59">
        <v>48</v>
      </c>
      <c r="B63" s="60" t="s">
        <v>123</v>
      </c>
      <c r="C63" s="54" t="s">
        <v>124</v>
      </c>
      <c r="D63" s="53"/>
      <c r="E63" s="54"/>
      <c r="F63" s="115">
        <f>F64+F68</f>
        <v>125684</v>
      </c>
      <c r="G63" s="115">
        <f>G64+G68</f>
        <v>107368</v>
      </c>
      <c r="H63" s="115">
        <f>H64+H68</f>
        <v>110421</v>
      </c>
      <c r="I63" s="43"/>
    </row>
    <row r="64" spans="1:9" ht="102" customHeight="1">
      <c r="A64" s="46">
        <v>49</v>
      </c>
      <c r="B64" s="61" t="s">
        <v>68</v>
      </c>
      <c r="C64" s="56">
        <v>130082020</v>
      </c>
      <c r="D64" s="69">
        <v>200</v>
      </c>
      <c r="E64" s="118"/>
      <c r="F64" s="116">
        <f>F66</f>
        <v>80000</v>
      </c>
      <c r="G64" s="116">
        <f>G66</f>
        <v>80000</v>
      </c>
      <c r="H64" s="116">
        <f>H66</f>
        <v>80000</v>
      </c>
      <c r="I64" s="43"/>
    </row>
    <row r="65" spans="1:9" ht="24">
      <c r="A65" s="46">
        <v>50</v>
      </c>
      <c r="B65" s="61" t="s">
        <v>69</v>
      </c>
      <c r="C65" s="56">
        <v>130082020</v>
      </c>
      <c r="D65" s="69">
        <v>240</v>
      </c>
      <c r="E65" s="118" t="s">
        <v>64</v>
      </c>
      <c r="F65" s="116">
        <f>F66</f>
        <v>80000</v>
      </c>
      <c r="G65" s="116">
        <f>G66</f>
        <v>80000</v>
      </c>
      <c r="H65" s="116">
        <f>H66</f>
        <v>80000</v>
      </c>
      <c r="I65" s="43"/>
    </row>
    <row r="66" spans="1:9" ht="36">
      <c r="A66" s="57">
        <v>51</v>
      </c>
      <c r="B66" s="62" t="s">
        <v>32</v>
      </c>
      <c r="C66" s="48">
        <v>130082020</v>
      </c>
      <c r="D66" s="53">
        <v>240</v>
      </c>
      <c r="E66" s="54" t="s">
        <v>66</v>
      </c>
      <c r="F66" s="115">
        <v>80000</v>
      </c>
      <c r="G66" s="115">
        <v>80000</v>
      </c>
      <c r="H66" s="115">
        <v>80000</v>
      </c>
      <c r="I66" s="43"/>
    </row>
    <row r="67" spans="1:9" ht="84">
      <c r="A67" s="57">
        <v>52</v>
      </c>
      <c r="B67" s="61" t="s">
        <v>313</v>
      </c>
      <c r="C67" s="120" t="str">
        <f>C68</f>
        <v>01300S4120</v>
      </c>
      <c r="D67" s="139"/>
      <c r="E67" s="141"/>
      <c r="F67" s="115">
        <f aca="true" t="shared" si="5" ref="F67:G70">F68</f>
        <v>45684</v>
      </c>
      <c r="G67" s="115">
        <f t="shared" si="5"/>
        <v>27368</v>
      </c>
      <c r="H67" s="115">
        <f>H69</f>
        <v>30421</v>
      </c>
      <c r="I67" s="43"/>
    </row>
    <row r="68" spans="1:9" ht="24">
      <c r="A68" s="57">
        <v>53</v>
      </c>
      <c r="B68" s="61" t="s">
        <v>69</v>
      </c>
      <c r="C68" s="120" t="str">
        <f>C69</f>
        <v>01300S4120</v>
      </c>
      <c r="D68" s="139" t="s">
        <v>55</v>
      </c>
      <c r="E68" s="141"/>
      <c r="F68" s="115">
        <f t="shared" si="5"/>
        <v>45684</v>
      </c>
      <c r="G68" s="115">
        <f t="shared" si="5"/>
        <v>27368</v>
      </c>
      <c r="H68" s="115">
        <f>H69</f>
        <v>30421</v>
      </c>
      <c r="I68" s="43"/>
    </row>
    <row r="69" spans="1:9" ht="36">
      <c r="A69" s="57">
        <v>54</v>
      </c>
      <c r="B69" s="61" t="s">
        <v>32</v>
      </c>
      <c r="C69" s="120" t="str">
        <f>C70</f>
        <v>01300S4120</v>
      </c>
      <c r="D69" s="139" t="s">
        <v>56</v>
      </c>
      <c r="E69" s="141"/>
      <c r="F69" s="115">
        <f t="shared" si="5"/>
        <v>45684</v>
      </c>
      <c r="G69" s="115">
        <f t="shared" si="5"/>
        <v>27368</v>
      </c>
      <c r="H69" s="115">
        <f>H70</f>
        <v>30421</v>
      </c>
      <c r="I69" s="43"/>
    </row>
    <row r="70" spans="1:9" ht="24">
      <c r="A70" s="57">
        <v>55</v>
      </c>
      <c r="B70" s="61" t="s">
        <v>65</v>
      </c>
      <c r="C70" s="120" t="str">
        <f>C71</f>
        <v>01300S4120</v>
      </c>
      <c r="D70" s="139" t="s">
        <v>56</v>
      </c>
      <c r="E70" s="139" t="s">
        <v>64</v>
      </c>
      <c r="F70" s="115">
        <f t="shared" si="5"/>
        <v>45684</v>
      </c>
      <c r="G70" s="115">
        <f t="shared" si="5"/>
        <v>27368</v>
      </c>
      <c r="H70" s="115">
        <f>H71</f>
        <v>30421</v>
      </c>
      <c r="I70" s="43"/>
    </row>
    <row r="71" spans="1:9" ht="24">
      <c r="A71" s="57">
        <v>56</v>
      </c>
      <c r="B71" s="62" t="s">
        <v>314</v>
      </c>
      <c r="C71" s="121" t="s">
        <v>295</v>
      </c>
      <c r="D71" s="140" t="s">
        <v>56</v>
      </c>
      <c r="E71" s="140" t="s">
        <v>66</v>
      </c>
      <c r="F71" s="115">
        <v>45684</v>
      </c>
      <c r="G71" s="115">
        <v>27368</v>
      </c>
      <c r="H71" s="115">
        <v>30421</v>
      </c>
      <c r="I71" s="43"/>
    </row>
    <row r="72" spans="1:9" ht="51" customHeight="1">
      <c r="A72" s="46">
        <v>57</v>
      </c>
      <c r="B72" s="51" t="s">
        <v>104</v>
      </c>
      <c r="C72" s="54" t="s">
        <v>125</v>
      </c>
      <c r="D72" s="54"/>
      <c r="E72" s="54"/>
      <c r="F72" s="115">
        <f>F77+F78</f>
        <v>1728564.56</v>
      </c>
      <c r="G72" s="115">
        <f>G77+G78</f>
        <v>1728564.56</v>
      </c>
      <c r="H72" s="115">
        <f>H77+H78</f>
        <v>1728564.56</v>
      </c>
      <c r="I72" s="43"/>
    </row>
    <row r="73" spans="1:9" ht="132">
      <c r="A73" s="63">
        <v>58</v>
      </c>
      <c r="B73" s="55" t="s">
        <v>95</v>
      </c>
      <c r="C73" s="64">
        <v>140082060</v>
      </c>
      <c r="D73" s="118"/>
      <c r="E73" s="118"/>
      <c r="F73" s="116">
        <f aca="true" t="shared" si="6" ref="F73:H76">F74</f>
        <v>1649300</v>
      </c>
      <c r="G73" s="116">
        <f t="shared" si="6"/>
        <v>1649300</v>
      </c>
      <c r="H73" s="116">
        <f t="shared" si="6"/>
        <v>1649300</v>
      </c>
      <c r="I73" s="43"/>
    </row>
    <row r="74" spans="1:9" ht="15" customHeight="1">
      <c r="A74" s="63">
        <v>59</v>
      </c>
      <c r="B74" s="55" t="s">
        <v>96</v>
      </c>
      <c r="C74" s="64">
        <v>140082060</v>
      </c>
      <c r="D74" s="118" t="s">
        <v>97</v>
      </c>
      <c r="E74" s="118"/>
      <c r="F74" s="116">
        <f t="shared" si="6"/>
        <v>1649300</v>
      </c>
      <c r="G74" s="116">
        <f t="shared" si="6"/>
        <v>1649300</v>
      </c>
      <c r="H74" s="116">
        <f>H75</f>
        <v>1649300</v>
      </c>
      <c r="I74" s="43"/>
    </row>
    <row r="75" spans="1:9" ht="12.75">
      <c r="A75" s="63">
        <v>60</v>
      </c>
      <c r="B75" s="65" t="s">
        <v>98</v>
      </c>
      <c r="C75" s="64">
        <v>140082060</v>
      </c>
      <c r="D75" s="118" t="s">
        <v>99</v>
      </c>
      <c r="E75" s="118"/>
      <c r="F75" s="116">
        <f t="shared" si="6"/>
        <v>1649300</v>
      </c>
      <c r="G75" s="116">
        <f t="shared" si="6"/>
        <v>1649300</v>
      </c>
      <c r="H75" s="116">
        <f>H76</f>
        <v>1649300</v>
      </c>
      <c r="I75" s="43"/>
    </row>
    <row r="76" spans="1:9" ht="16.5" customHeight="1">
      <c r="A76" s="63">
        <v>61</v>
      </c>
      <c r="B76" s="55" t="s">
        <v>126</v>
      </c>
      <c r="C76" s="64">
        <v>140082060</v>
      </c>
      <c r="D76" s="118" t="s">
        <v>99</v>
      </c>
      <c r="E76" s="118" t="s">
        <v>91</v>
      </c>
      <c r="F76" s="116">
        <f t="shared" si="6"/>
        <v>1649300</v>
      </c>
      <c r="G76" s="116">
        <f t="shared" si="6"/>
        <v>1649300</v>
      </c>
      <c r="H76" s="116">
        <f>H77</f>
        <v>1649300</v>
      </c>
      <c r="I76" s="43"/>
    </row>
    <row r="77" spans="1:9" ht="12.75">
      <c r="A77" s="66">
        <v>62</v>
      </c>
      <c r="B77" s="51" t="s">
        <v>127</v>
      </c>
      <c r="C77" s="52">
        <v>140082060</v>
      </c>
      <c r="D77" s="54" t="s">
        <v>99</v>
      </c>
      <c r="E77" s="54" t="s">
        <v>93</v>
      </c>
      <c r="F77" s="115">
        <v>1649300</v>
      </c>
      <c r="G77" s="115">
        <v>1649300</v>
      </c>
      <c r="H77" s="115">
        <v>1649300</v>
      </c>
      <c r="I77" s="43"/>
    </row>
    <row r="78" spans="1:9" ht="51" customHeight="1">
      <c r="A78" s="63">
        <v>63</v>
      </c>
      <c r="B78" s="51" t="s">
        <v>104</v>
      </c>
      <c r="C78" s="54" t="s">
        <v>125</v>
      </c>
      <c r="D78" s="54"/>
      <c r="E78" s="54"/>
      <c r="F78" s="115">
        <f>F79</f>
        <v>79264.56</v>
      </c>
      <c r="G78" s="115">
        <f>G79</f>
        <v>79264.56</v>
      </c>
      <c r="H78" s="115">
        <f>H79</f>
        <v>79264.56</v>
      </c>
      <c r="I78" s="43"/>
    </row>
    <row r="79" spans="1:9" ht="149.25" customHeight="1">
      <c r="A79" s="63">
        <v>64</v>
      </c>
      <c r="B79" s="55" t="s">
        <v>105</v>
      </c>
      <c r="C79" s="64">
        <v>140000000</v>
      </c>
      <c r="D79" s="118"/>
      <c r="E79" s="118"/>
      <c r="F79" s="116">
        <f aca="true" t="shared" si="7" ref="F79:G82">F80</f>
        <v>79264.56</v>
      </c>
      <c r="G79" s="116">
        <f t="shared" si="7"/>
        <v>79264.56</v>
      </c>
      <c r="H79" s="116">
        <f>H80</f>
        <v>79264.56</v>
      </c>
      <c r="I79" s="43"/>
    </row>
    <row r="80" spans="1:9" ht="12.75">
      <c r="A80" s="63">
        <v>65</v>
      </c>
      <c r="B80" s="55" t="s">
        <v>96</v>
      </c>
      <c r="C80" s="64">
        <v>140082110</v>
      </c>
      <c r="D80" s="118" t="s">
        <v>97</v>
      </c>
      <c r="E80" s="118"/>
      <c r="F80" s="116">
        <f t="shared" si="7"/>
        <v>79264.56</v>
      </c>
      <c r="G80" s="116">
        <f t="shared" si="7"/>
        <v>79264.56</v>
      </c>
      <c r="H80" s="116">
        <f>H81</f>
        <v>79264.56</v>
      </c>
      <c r="I80" s="43"/>
    </row>
    <row r="81" spans="1:9" ht="15" customHeight="1">
      <c r="A81" s="63">
        <v>66</v>
      </c>
      <c r="B81" s="55" t="s">
        <v>98</v>
      </c>
      <c r="C81" s="64">
        <v>140082110</v>
      </c>
      <c r="D81" s="118" t="s">
        <v>99</v>
      </c>
      <c r="E81" s="118"/>
      <c r="F81" s="116">
        <f t="shared" si="7"/>
        <v>79264.56</v>
      </c>
      <c r="G81" s="116">
        <f t="shared" si="7"/>
        <v>79264.56</v>
      </c>
      <c r="H81" s="116">
        <f>H82</f>
        <v>79264.56</v>
      </c>
      <c r="I81" s="43"/>
    </row>
    <row r="82" spans="1:9" ht="12.75">
      <c r="A82" s="63">
        <v>67</v>
      </c>
      <c r="B82" s="55" t="s">
        <v>102</v>
      </c>
      <c r="C82" s="64">
        <v>140082110</v>
      </c>
      <c r="D82" s="118" t="s">
        <v>99</v>
      </c>
      <c r="E82" s="118" t="s">
        <v>101</v>
      </c>
      <c r="F82" s="116">
        <f t="shared" si="7"/>
        <v>79264.56</v>
      </c>
      <c r="G82" s="116">
        <f t="shared" si="7"/>
        <v>79264.56</v>
      </c>
      <c r="H82" s="116">
        <f>H83</f>
        <v>79264.56</v>
      </c>
      <c r="I82" s="43"/>
    </row>
    <row r="83" spans="1:9" ht="12.75">
      <c r="A83" s="66">
        <v>68</v>
      </c>
      <c r="B83" s="51" t="s">
        <v>100</v>
      </c>
      <c r="C83" s="52">
        <v>140082110</v>
      </c>
      <c r="D83" s="54" t="s">
        <v>99</v>
      </c>
      <c r="E83" s="54" t="s">
        <v>103</v>
      </c>
      <c r="F83" s="115">
        <f>'прил 4 ведом'!G121</f>
        <v>79264.56</v>
      </c>
      <c r="G83" s="115">
        <f>F83</f>
        <v>79264.56</v>
      </c>
      <c r="H83" s="115">
        <f>G83</f>
        <v>79264.56</v>
      </c>
      <c r="I83" s="43"/>
    </row>
    <row r="84" spans="1:9" ht="27" customHeight="1">
      <c r="A84" s="63">
        <v>69</v>
      </c>
      <c r="B84" s="51" t="s">
        <v>28</v>
      </c>
      <c r="C84" s="52">
        <v>8100000000</v>
      </c>
      <c r="D84" s="53"/>
      <c r="E84" s="54"/>
      <c r="F84" s="115">
        <f>F85</f>
        <v>2534476.46</v>
      </c>
      <c r="G84" s="115">
        <f>G85</f>
        <v>2496882.44</v>
      </c>
      <c r="H84" s="115">
        <f>H85</f>
        <v>2496777.44</v>
      </c>
      <c r="I84" s="43"/>
    </row>
    <row r="85" spans="1:9" ht="24">
      <c r="A85" s="63">
        <v>70</v>
      </c>
      <c r="B85" s="67" t="s">
        <v>29</v>
      </c>
      <c r="C85" s="56">
        <v>8110000000</v>
      </c>
      <c r="D85" s="69"/>
      <c r="E85" s="118"/>
      <c r="F85" s="116">
        <f>F90+F95+F99+F104+F108+F112+F117+F121+F125</f>
        <v>2534476.46</v>
      </c>
      <c r="G85" s="116">
        <f>G90+G95+G99+G104+G108+G112+G117+G121+G125</f>
        <v>2496882.44</v>
      </c>
      <c r="H85" s="116">
        <f>H90+H95+H99+H104+H108+H112+H117+H121+H125</f>
        <v>2496777.44</v>
      </c>
      <c r="I85" s="43"/>
    </row>
    <row r="86" spans="1:9" ht="72">
      <c r="A86" s="63">
        <v>71</v>
      </c>
      <c r="B86" s="67" t="s">
        <v>315</v>
      </c>
      <c r="C86" s="121">
        <v>8110027240</v>
      </c>
      <c r="D86" s="59"/>
      <c r="E86" s="140"/>
      <c r="F86" s="116">
        <f>F88</f>
        <v>24393.1</v>
      </c>
      <c r="G86" s="116">
        <v>0</v>
      </c>
      <c r="H86" s="116">
        <v>0</v>
      </c>
      <c r="I86" s="43"/>
    </row>
    <row r="87" spans="1:9" ht="60">
      <c r="A87" s="63">
        <v>72</v>
      </c>
      <c r="B87" s="67" t="s">
        <v>24</v>
      </c>
      <c r="C87" s="120">
        <v>8110027240</v>
      </c>
      <c r="D87" s="50">
        <v>100</v>
      </c>
      <c r="E87" s="139"/>
      <c r="F87" s="116">
        <f>F88</f>
        <v>24393.1</v>
      </c>
      <c r="G87" s="116">
        <v>0</v>
      </c>
      <c r="H87" s="116">
        <v>0</v>
      </c>
      <c r="I87" s="43"/>
    </row>
    <row r="88" spans="1:9" ht="24">
      <c r="A88" s="63">
        <v>73</v>
      </c>
      <c r="B88" s="67" t="s">
        <v>25</v>
      </c>
      <c r="C88" s="120">
        <v>8110027240</v>
      </c>
      <c r="D88" s="50">
        <v>120</v>
      </c>
      <c r="E88" s="139"/>
      <c r="F88" s="116">
        <f>F89</f>
        <v>24393.1</v>
      </c>
      <c r="G88" s="116">
        <v>0</v>
      </c>
      <c r="H88" s="116">
        <v>0</v>
      </c>
      <c r="I88" s="43"/>
    </row>
    <row r="89" spans="1:9" ht="12.75">
      <c r="A89" s="63">
        <v>74</v>
      </c>
      <c r="B89" s="67" t="s">
        <v>17</v>
      </c>
      <c r="C89" s="120">
        <v>8110027240</v>
      </c>
      <c r="D89" s="50">
        <v>120</v>
      </c>
      <c r="E89" s="139" t="s">
        <v>18</v>
      </c>
      <c r="F89" s="116">
        <f>F90</f>
        <v>24393.1</v>
      </c>
      <c r="G89" s="116">
        <v>0</v>
      </c>
      <c r="H89" s="116">
        <v>0</v>
      </c>
      <c r="I89" s="43"/>
    </row>
    <row r="90" spans="1:9" ht="48">
      <c r="A90" s="63">
        <v>75</v>
      </c>
      <c r="B90" s="71" t="s">
        <v>26</v>
      </c>
      <c r="C90" s="121">
        <v>8110027240</v>
      </c>
      <c r="D90" s="59">
        <v>120</v>
      </c>
      <c r="E90" s="140" t="s">
        <v>27</v>
      </c>
      <c r="F90" s="115">
        <v>24393.1</v>
      </c>
      <c r="G90" s="115">
        <v>0</v>
      </c>
      <c r="H90" s="115">
        <v>0</v>
      </c>
      <c r="I90" s="43"/>
    </row>
    <row r="91" spans="1:9" ht="60">
      <c r="A91" s="63">
        <v>76</v>
      </c>
      <c r="B91" s="67" t="s">
        <v>316</v>
      </c>
      <c r="C91" s="120">
        <v>8110051180</v>
      </c>
      <c r="D91" s="139"/>
      <c r="E91" s="139"/>
      <c r="F91" s="116">
        <f>F92+F96</f>
        <v>64933</v>
      </c>
      <c r="G91" s="116">
        <f aca="true" t="shared" si="8" ref="G91:H94">G92</f>
        <v>67777</v>
      </c>
      <c r="H91" s="116">
        <f t="shared" si="8"/>
        <v>70272</v>
      </c>
      <c r="I91" s="43"/>
    </row>
    <row r="92" spans="1:9" ht="60">
      <c r="A92" s="63">
        <v>77</v>
      </c>
      <c r="B92" s="67" t="s">
        <v>24</v>
      </c>
      <c r="C92" s="120">
        <v>8110051180</v>
      </c>
      <c r="D92" s="139" t="s">
        <v>49</v>
      </c>
      <c r="E92" s="139"/>
      <c r="F92" s="116">
        <f>F93</f>
        <v>48379.98</v>
      </c>
      <c r="G92" s="116">
        <f t="shared" si="8"/>
        <v>67777</v>
      </c>
      <c r="H92" s="116">
        <f t="shared" si="8"/>
        <v>70272</v>
      </c>
      <c r="I92" s="43"/>
    </row>
    <row r="93" spans="1:9" ht="24">
      <c r="A93" s="63">
        <v>78</v>
      </c>
      <c r="B93" s="67" t="s">
        <v>25</v>
      </c>
      <c r="C93" s="120">
        <v>8110051180</v>
      </c>
      <c r="D93" s="139" t="s">
        <v>51</v>
      </c>
      <c r="E93" s="139"/>
      <c r="F93" s="116">
        <f>F94</f>
        <v>48379.98</v>
      </c>
      <c r="G93" s="116">
        <f t="shared" si="8"/>
        <v>67777</v>
      </c>
      <c r="H93" s="116">
        <f t="shared" si="8"/>
        <v>70272</v>
      </c>
      <c r="I93" s="43"/>
    </row>
    <row r="94" spans="1:9" ht="12.75">
      <c r="A94" s="63">
        <v>79</v>
      </c>
      <c r="B94" s="67" t="s">
        <v>58</v>
      </c>
      <c r="C94" s="120">
        <v>8110051180</v>
      </c>
      <c r="D94" s="139" t="s">
        <v>51</v>
      </c>
      <c r="E94" s="139" t="s">
        <v>59</v>
      </c>
      <c r="F94" s="116">
        <f>F95</f>
        <v>48379.98</v>
      </c>
      <c r="G94" s="116">
        <f t="shared" si="8"/>
        <v>67777</v>
      </c>
      <c r="H94" s="116">
        <f t="shared" si="8"/>
        <v>70272</v>
      </c>
      <c r="I94" s="43"/>
    </row>
    <row r="95" spans="1:9" ht="12.75">
      <c r="A95" s="63">
        <v>80</v>
      </c>
      <c r="B95" s="71" t="s">
        <v>60</v>
      </c>
      <c r="C95" s="120">
        <v>8110051180</v>
      </c>
      <c r="D95" s="140" t="s">
        <v>51</v>
      </c>
      <c r="E95" s="140" t="s">
        <v>61</v>
      </c>
      <c r="F95" s="115">
        <v>48379.98</v>
      </c>
      <c r="G95" s="115">
        <v>67777</v>
      </c>
      <c r="H95" s="115">
        <v>70272</v>
      </c>
      <c r="I95" s="43"/>
    </row>
    <row r="96" spans="1:9" ht="24">
      <c r="A96" s="63">
        <v>81</v>
      </c>
      <c r="B96" s="79" t="s">
        <v>317</v>
      </c>
      <c r="C96" s="120">
        <v>8110051180</v>
      </c>
      <c r="D96" s="139" t="s">
        <v>55</v>
      </c>
      <c r="E96" s="139"/>
      <c r="F96" s="116">
        <f>F97</f>
        <v>16553.02</v>
      </c>
      <c r="G96" s="116">
        <v>0</v>
      </c>
      <c r="H96" s="116">
        <v>0</v>
      </c>
      <c r="I96" s="43"/>
    </row>
    <row r="97" spans="1:9" ht="36">
      <c r="A97" s="63">
        <v>82</v>
      </c>
      <c r="B97" s="79" t="s">
        <v>32</v>
      </c>
      <c r="C97" s="120">
        <v>8110051180</v>
      </c>
      <c r="D97" s="139" t="s">
        <v>56</v>
      </c>
      <c r="E97" s="139"/>
      <c r="F97" s="116">
        <f>F98</f>
        <v>16553.02</v>
      </c>
      <c r="G97" s="116">
        <v>0</v>
      </c>
      <c r="H97" s="116">
        <v>0</v>
      </c>
      <c r="I97" s="43"/>
    </row>
    <row r="98" spans="1:9" ht="12.75">
      <c r="A98" s="63">
        <v>83</v>
      </c>
      <c r="B98" s="79" t="s">
        <v>58</v>
      </c>
      <c r="C98" s="120">
        <v>8110051180</v>
      </c>
      <c r="D98" s="139" t="s">
        <v>56</v>
      </c>
      <c r="E98" s="139" t="s">
        <v>59</v>
      </c>
      <c r="F98" s="116">
        <f>F99</f>
        <v>16553.02</v>
      </c>
      <c r="G98" s="116">
        <v>0</v>
      </c>
      <c r="H98" s="116">
        <v>0</v>
      </c>
      <c r="I98" s="43"/>
    </row>
    <row r="99" spans="1:9" ht="12.75">
      <c r="A99" s="63">
        <v>84</v>
      </c>
      <c r="B99" s="51" t="s">
        <v>60</v>
      </c>
      <c r="C99" s="121">
        <v>8110051180</v>
      </c>
      <c r="D99" s="140" t="s">
        <v>56</v>
      </c>
      <c r="E99" s="140" t="s">
        <v>61</v>
      </c>
      <c r="F99" s="115">
        <v>16553.02</v>
      </c>
      <c r="G99" s="115">
        <v>0</v>
      </c>
      <c r="H99" s="115">
        <v>0</v>
      </c>
      <c r="I99" s="43"/>
    </row>
    <row r="100" spans="1:9" ht="60">
      <c r="A100" s="68">
        <v>85</v>
      </c>
      <c r="B100" s="51" t="s">
        <v>30</v>
      </c>
      <c r="C100" s="52">
        <v>8110080210</v>
      </c>
      <c r="D100" s="53"/>
      <c r="E100" s="54"/>
      <c r="F100" s="115">
        <f>F101+F105+F118</f>
        <v>2416316.36</v>
      </c>
      <c r="G100" s="115">
        <f>G101+G105+G118</f>
        <v>2398271.44</v>
      </c>
      <c r="H100" s="115">
        <f>H101+H105+H118</f>
        <v>2395671.44</v>
      </c>
      <c r="I100" s="43"/>
    </row>
    <row r="101" spans="1:9" ht="72" customHeight="1">
      <c r="A101" s="68">
        <v>86</v>
      </c>
      <c r="B101" s="67" t="s">
        <v>24</v>
      </c>
      <c r="C101" s="56">
        <v>8110080210</v>
      </c>
      <c r="D101" s="69">
        <v>100</v>
      </c>
      <c r="E101" s="118"/>
      <c r="F101" s="116">
        <f aca="true" t="shared" si="9" ref="F101:H103">F102</f>
        <v>1923732</v>
      </c>
      <c r="G101" s="116">
        <f t="shared" si="9"/>
        <v>1931732</v>
      </c>
      <c r="H101" s="116">
        <f t="shared" si="9"/>
        <v>1931732</v>
      </c>
      <c r="I101" s="43"/>
    </row>
    <row r="102" spans="1:9" ht="24">
      <c r="A102" s="68">
        <v>87</v>
      </c>
      <c r="B102" s="55" t="s">
        <v>25</v>
      </c>
      <c r="C102" s="64">
        <v>8110080210</v>
      </c>
      <c r="D102" s="69">
        <v>120</v>
      </c>
      <c r="E102" s="118"/>
      <c r="F102" s="116">
        <f>F103</f>
        <v>1923732</v>
      </c>
      <c r="G102" s="116">
        <f>G103</f>
        <v>1931732</v>
      </c>
      <c r="H102" s="116">
        <f>H103</f>
        <v>1931732</v>
      </c>
      <c r="I102" s="43"/>
    </row>
    <row r="103" spans="1:9" ht="12.75">
      <c r="A103" s="68">
        <v>88</v>
      </c>
      <c r="B103" s="44" t="s">
        <v>17</v>
      </c>
      <c r="C103" s="64">
        <v>8110080210</v>
      </c>
      <c r="D103" s="69">
        <v>120</v>
      </c>
      <c r="E103" s="118" t="s">
        <v>18</v>
      </c>
      <c r="F103" s="116">
        <f t="shared" si="9"/>
        <v>1923732</v>
      </c>
      <c r="G103" s="116">
        <f t="shared" si="9"/>
        <v>1931732</v>
      </c>
      <c r="H103" s="116">
        <f>H104</f>
        <v>1931732</v>
      </c>
      <c r="I103" s="43"/>
    </row>
    <row r="104" spans="1:9" ht="63" customHeight="1">
      <c r="A104" s="70">
        <v>89</v>
      </c>
      <c r="B104" s="71" t="s">
        <v>26</v>
      </c>
      <c r="C104" s="52">
        <v>8110080210</v>
      </c>
      <c r="D104" s="53">
        <v>120</v>
      </c>
      <c r="E104" s="54" t="s">
        <v>27</v>
      </c>
      <c r="F104" s="115">
        <f>'прил 4 ведом'!G32</f>
        <v>1923732</v>
      </c>
      <c r="G104" s="115">
        <f>'прил 4 ведом'!H32</f>
        <v>1931732</v>
      </c>
      <c r="H104" s="115">
        <f>'прил 4 ведом'!I32</f>
        <v>1931732</v>
      </c>
      <c r="I104" s="43"/>
    </row>
    <row r="105" spans="1:9" ht="24">
      <c r="A105" s="68">
        <v>90</v>
      </c>
      <c r="B105" s="55" t="s">
        <v>31</v>
      </c>
      <c r="C105" s="64">
        <v>8110080210</v>
      </c>
      <c r="D105" s="69">
        <v>200</v>
      </c>
      <c r="E105" s="118"/>
      <c r="F105" s="116">
        <f aca="true" t="shared" si="10" ref="F105:H106">F106</f>
        <v>487650.36</v>
      </c>
      <c r="G105" s="116">
        <f t="shared" si="10"/>
        <v>463605.44</v>
      </c>
      <c r="H105" s="116">
        <f t="shared" si="10"/>
        <v>461005.44</v>
      </c>
      <c r="I105" s="43"/>
    </row>
    <row r="106" spans="1:9" ht="36">
      <c r="A106" s="68">
        <v>91</v>
      </c>
      <c r="B106" s="55" t="s">
        <v>32</v>
      </c>
      <c r="C106" s="64">
        <v>8110080210</v>
      </c>
      <c r="D106" s="69">
        <v>240</v>
      </c>
      <c r="E106" s="118"/>
      <c r="F106" s="116">
        <f>F107</f>
        <v>487650.36</v>
      </c>
      <c r="G106" s="116">
        <f t="shared" si="10"/>
        <v>463605.44</v>
      </c>
      <c r="H106" s="116">
        <f t="shared" si="10"/>
        <v>461005.44</v>
      </c>
      <c r="I106" s="43"/>
    </row>
    <row r="107" spans="1:9" ht="12.75">
      <c r="A107" s="68">
        <v>92</v>
      </c>
      <c r="B107" s="44" t="s">
        <v>17</v>
      </c>
      <c r="C107" s="64">
        <v>8110080210</v>
      </c>
      <c r="D107" s="69">
        <v>240</v>
      </c>
      <c r="E107" s="118" t="s">
        <v>18</v>
      </c>
      <c r="F107" s="137">
        <f>F108</f>
        <v>487650.36</v>
      </c>
      <c r="G107" s="137">
        <f>G108</f>
        <v>463605.44</v>
      </c>
      <c r="H107" s="137">
        <f>H108</f>
        <v>461005.44</v>
      </c>
      <c r="I107" s="43"/>
    </row>
    <row r="108" spans="1:9" ht="60.75" customHeight="1">
      <c r="A108" s="70">
        <v>93</v>
      </c>
      <c r="B108" s="71" t="s">
        <v>26</v>
      </c>
      <c r="C108" s="52">
        <v>8110080210</v>
      </c>
      <c r="D108" s="53">
        <v>240</v>
      </c>
      <c r="E108" s="54" t="s">
        <v>27</v>
      </c>
      <c r="F108" s="115">
        <v>487650.36</v>
      </c>
      <c r="G108" s="115">
        <v>463605.44</v>
      </c>
      <c r="H108" s="115">
        <v>461005.44</v>
      </c>
      <c r="I108" s="43"/>
    </row>
    <row r="109" spans="1:9" ht="24">
      <c r="A109" s="66">
        <v>94</v>
      </c>
      <c r="B109" s="51" t="s">
        <v>31</v>
      </c>
      <c r="C109" s="52">
        <v>8110075140</v>
      </c>
      <c r="D109" s="54" t="s">
        <v>55</v>
      </c>
      <c r="E109" s="54"/>
      <c r="F109" s="115">
        <f aca="true" t="shared" si="11" ref="F109:H111">F110</f>
        <v>1430</v>
      </c>
      <c r="G109" s="115">
        <f t="shared" si="11"/>
        <v>1430</v>
      </c>
      <c r="H109" s="115">
        <f t="shared" si="11"/>
        <v>1430</v>
      </c>
      <c r="I109" s="43"/>
    </row>
    <row r="110" spans="1:9" ht="39.75" customHeight="1">
      <c r="A110" s="63">
        <v>95</v>
      </c>
      <c r="B110" s="55" t="s">
        <v>32</v>
      </c>
      <c r="C110" s="64">
        <v>8110075140</v>
      </c>
      <c r="D110" s="118" t="s">
        <v>56</v>
      </c>
      <c r="E110" s="118"/>
      <c r="F110" s="116">
        <f t="shared" si="11"/>
        <v>1430</v>
      </c>
      <c r="G110" s="116">
        <f t="shared" si="11"/>
        <v>1430</v>
      </c>
      <c r="H110" s="116">
        <f t="shared" si="11"/>
        <v>1430</v>
      </c>
      <c r="I110" s="43"/>
    </row>
    <row r="111" spans="1:9" ht="12.75">
      <c r="A111" s="63">
        <v>96</v>
      </c>
      <c r="B111" s="44" t="s">
        <v>17</v>
      </c>
      <c r="C111" s="64">
        <v>8110075140</v>
      </c>
      <c r="D111" s="118" t="s">
        <v>56</v>
      </c>
      <c r="E111" s="118" t="s">
        <v>18</v>
      </c>
      <c r="F111" s="116">
        <f t="shared" si="11"/>
        <v>1430</v>
      </c>
      <c r="G111" s="116">
        <f t="shared" si="11"/>
        <v>1430</v>
      </c>
      <c r="H111" s="116">
        <f t="shared" si="11"/>
        <v>1430</v>
      </c>
      <c r="I111" s="43"/>
    </row>
    <row r="112" spans="1:9" ht="21" customHeight="1">
      <c r="A112" s="63">
        <v>97</v>
      </c>
      <c r="B112" s="44" t="s">
        <v>41</v>
      </c>
      <c r="C112" s="64">
        <v>8110075140</v>
      </c>
      <c r="D112" s="118" t="s">
        <v>56</v>
      </c>
      <c r="E112" s="118" t="s">
        <v>42</v>
      </c>
      <c r="F112" s="116">
        <f>'прил 4 ведом'!G59</f>
        <v>1430</v>
      </c>
      <c r="G112" s="116">
        <v>1430</v>
      </c>
      <c r="H112" s="116">
        <v>1430</v>
      </c>
      <c r="I112" s="43"/>
    </row>
    <row r="113" spans="1:9" ht="60">
      <c r="A113" s="66">
        <v>98</v>
      </c>
      <c r="B113" s="47" t="s">
        <v>128</v>
      </c>
      <c r="C113" s="48">
        <v>8110080050</v>
      </c>
      <c r="D113" s="54"/>
      <c r="E113" s="54"/>
      <c r="F113" s="115">
        <f aca="true" t="shared" si="12" ref="F113:H116">F114</f>
        <v>1000</v>
      </c>
      <c r="G113" s="115">
        <f t="shared" si="12"/>
        <v>1000</v>
      </c>
      <c r="H113" s="115">
        <f t="shared" si="12"/>
        <v>1000</v>
      </c>
      <c r="I113" s="43"/>
    </row>
    <row r="114" spans="1:9" ht="12.75">
      <c r="A114" s="63">
        <v>99</v>
      </c>
      <c r="B114" s="44" t="s">
        <v>33</v>
      </c>
      <c r="C114" s="56">
        <v>8110080050</v>
      </c>
      <c r="D114" s="118" t="s">
        <v>38</v>
      </c>
      <c r="E114" s="118"/>
      <c r="F114" s="116">
        <f t="shared" si="12"/>
        <v>1000</v>
      </c>
      <c r="G114" s="116">
        <f t="shared" si="12"/>
        <v>1000</v>
      </c>
      <c r="H114" s="116">
        <f t="shared" si="12"/>
        <v>1000</v>
      </c>
      <c r="I114" s="43"/>
    </row>
    <row r="115" spans="1:9" ht="12.75">
      <c r="A115" s="63">
        <v>100</v>
      </c>
      <c r="B115" s="44" t="s">
        <v>39</v>
      </c>
      <c r="C115" s="56">
        <v>8110080050</v>
      </c>
      <c r="D115" s="118" t="s">
        <v>40</v>
      </c>
      <c r="E115" s="118"/>
      <c r="F115" s="116">
        <f t="shared" si="12"/>
        <v>1000</v>
      </c>
      <c r="G115" s="116">
        <f t="shared" si="12"/>
        <v>1000</v>
      </c>
      <c r="H115" s="116">
        <f t="shared" si="12"/>
        <v>1000</v>
      </c>
      <c r="I115" s="43"/>
    </row>
    <row r="116" spans="1:9" ht="12.75">
      <c r="A116" s="46">
        <v>101</v>
      </c>
      <c r="B116" s="44" t="s">
        <v>17</v>
      </c>
      <c r="C116" s="56">
        <v>8110080050</v>
      </c>
      <c r="D116" s="118" t="s">
        <v>40</v>
      </c>
      <c r="E116" s="118" t="s">
        <v>18</v>
      </c>
      <c r="F116" s="116">
        <f t="shared" si="12"/>
        <v>1000</v>
      </c>
      <c r="G116" s="116">
        <f t="shared" si="12"/>
        <v>1000</v>
      </c>
      <c r="H116" s="116">
        <f t="shared" si="12"/>
        <v>1000</v>
      </c>
      <c r="I116" s="43"/>
    </row>
    <row r="117" spans="1:9" ht="12.75">
      <c r="A117" s="57">
        <v>102</v>
      </c>
      <c r="B117" s="47" t="s">
        <v>39</v>
      </c>
      <c r="C117" s="48">
        <v>8110080050</v>
      </c>
      <c r="D117" s="53">
        <v>870</v>
      </c>
      <c r="E117" s="54" t="s">
        <v>36</v>
      </c>
      <c r="F117" s="115">
        <v>1000</v>
      </c>
      <c r="G117" s="115">
        <v>1000</v>
      </c>
      <c r="H117" s="115">
        <v>1000</v>
      </c>
      <c r="I117" s="43"/>
    </row>
    <row r="118" spans="1:9" ht="12.75">
      <c r="A118" s="70">
        <v>103</v>
      </c>
      <c r="B118" s="51" t="s">
        <v>33</v>
      </c>
      <c r="C118" s="52">
        <v>8110080210</v>
      </c>
      <c r="D118" s="53">
        <v>800</v>
      </c>
      <c r="E118" s="54"/>
      <c r="F118" s="115">
        <f>F119</f>
        <v>4934</v>
      </c>
      <c r="G118" s="115">
        <f>G119</f>
        <v>2934</v>
      </c>
      <c r="H118" s="115">
        <f>H119</f>
        <v>2934</v>
      </c>
      <c r="I118" s="43"/>
    </row>
    <row r="119" spans="1:9" ht="12.75">
      <c r="A119" s="72">
        <v>104</v>
      </c>
      <c r="B119" s="55" t="s">
        <v>34</v>
      </c>
      <c r="C119" s="64">
        <v>8110080210</v>
      </c>
      <c r="D119" s="69">
        <v>850</v>
      </c>
      <c r="E119" s="118"/>
      <c r="F119" s="116">
        <f>F120</f>
        <v>4934</v>
      </c>
      <c r="G119" s="116">
        <v>2934</v>
      </c>
      <c r="H119" s="116">
        <v>2934</v>
      </c>
      <c r="I119" s="43"/>
    </row>
    <row r="120" spans="1:9" ht="12.75">
      <c r="A120" s="68">
        <v>105</v>
      </c>
      <c r="B120" s="44" t="s">
        <v>17</v>
      </c>
      <c r="C120" s="64">
        <v>8110080210</v>
      </c>
      <c r="D120" s="69">
        <v>850</v>
      </c>
      <c r="E120" s="118" t="s">
        <v>18</v>
      </c>
      <c r="F120" s="116">
        <f>F121</f>
        <v>4934</v>
      </c>
      <c r="G120" s="116">
        <f>G121</f>
        <v>4934</v>
      </c>
      <c r="H120" s="116">
        <f>H121</f>
        <v>4934</v>
      </c>
      <c r="I120" s="43"/>
    </row>
    <row r="121" spans="1:9" ht="61.5" customHeight="1">
      <c r="A121" s="68">
        <v>106</v>
      </c>
      <c r="B121" s="67" t="s">
        <v>26</v>
      </c>
      <c r="C121" s="64">
        <v>8110080210</v>
      </c>
      <c r="D121" s="69">
        <v>850</v>
      </c>
      <c r="E121" s="118" t="s">
        <v>27</v>
      </c>
      <c r="F121" s="116">
        <f>'прил 4 ведом'!G36</f>
        <v>4934</v>
      </c>
      <c r="G121" s="116">
        <v>4934</v>
      </c>
      <c r="H121" s="116">
        <v>4934</v>
      </c>
      <c r="I121" s="43"/>
    </row>
    <row r="122" spans="1:9" ht="15" customHeight="1">
      <c r="A122" s="46">
        <v>107</v>
      </c>
      <c r="B122" s="51" t="s">
        <v>129</v>
      </c>
      <c r="C122" s="52">
        <v>8110082090</v>
      </c>
      <c r="D122" s="53">
        <v>500</v>
      </c>
      <c r="E122" s="54"/>
      <c r="F122" s="115">
        <f aca="true" t="shared" si="13" ref="F122:G124">F123</f>
        <v>26404</v>
      </c>
      <c r="G122" s="115">
        <f t="shared" si="13"/>
        <v>26404</v>
      </c>
      <c r="H122" s="115">
        <f>H123</f>
        <v>26404</v>
      </c>
      <c r="I122" s="43"/>
    </row>
    <row r="123" spans="1:9" ht="12.75">
      <c r="A123" s="46">
        <v>108</v>
      </c>
      <c r="B123" s="55" t="s">
        <v>98</v>
      </c>
      <c r="C123" s="56">
        <v>8110082090</v>
      </c>
      <c r="D123" s="69">
        <v>540</v>
      </c>
      <c r="E123" s="118"/>
      <c r="F123" s="116">
        <f t="shared" si="13"/>
        <v>26404</v>
      </c>
      <c r="G123" s="116">
        <f t="shared" si="13"/>
        <v>26404</v>
      </c>
      <c r="H123" s="116">
        <f>H124</f>
        <v>26404</v>
      </c>
      <c r="I123" s="43"/>
    </row>
    <row r="124" spans="1:9" ht="39.75" customHeight="1">
      <c r="A124" s="46">
        <v>109</v>
      </c>
      <c r="B124" s="61" t="s">
        <v>130</v>
      </c>
      <c r="C124" s="56">
        <v>8110082090</v>
      </c>
      <c r="D124" s="69">
        <v>540</v>
      </c>
      <c r="E124" s="118" t="s">
        <v>107</v>
      </c>
      <c r="F124" s="116">
        <f t="shared" si="13"/>
        <v>26404</v>
      </c>
      <c r="G124" s="116">
        <f t="shared" si="13"/>
        <v>26404</v>
      </c>
      <c r="H124" s="116">
        <f>H125</f>
        <v>26404</v>
      </c>
      <c r="I124" s="43"/>
    </row>
    <row r="125" spans="1:9" ht="36">
      <c r="A125" s="46">
        <v>110</v>
      </c>
      <c r="B125" s="61" t="s">
        <v>131</v>
      </c>
      <c r="C125" s="56">
        <v>8110082090</v>
      </c>
      <c r="D125" s="69">
        <v>540</v>
      </c>
      <c r="E125" s="118" t="s">
        <v>109</v>
      </c>
      <c r="F125" s="116">
        <f>'прил 4 ведом'!G128</f>
        <v>26404</v>
      </c>
      <c r="G125" s="116">
        <v>26404</v>
      </c>
      <c r="H125" s="116">
        <v>26404</v>
      </c>
      <c r="I125" s="43"/>
    </row>
    <row r="126" spans="1:9" ht="36">
      <c r="A126" s="50">
        <v>111</v>
      </c>
      <c r="B126" s="51" t="s">
        <v>21</v>
      </c>
      <c r="C126" s="52">
        <v>9100000000</v>
      </c>
      <c r="D126" s="53"/>
      <c r="E126" s="54"/>
      <c r="F126" s="115">
        <f>F127</f>
        <v>1035074</v>
      </c>
      <c r="G126" s="115">
        <f>G127</f>
        <v>1035074</v>
      </c>
      <c r="H126" s="115">
        <f>H127</f>
        <v>1035074</v>
      </c>
      <c r="I126" s="43"/>
    </row>
    <row r="127" spans="1:9" ht="15.75" customHeight="1">
      <c r="A127" s="46">
        <v>112</v>
      </c>
      <c r="B127" s="44" t="s">
        <v>22</v>
      </c>
      <c r="C127" s="56">
        <v>9110000000</v>
      </c>
      <c r="D127" s="69"/>
      <c r="E127" s="118"/>
      <c r="F127" s="116">
        <f>F130</f>
        <v>1035074</v>
      </c>
      <c r="G127" s="116">
        <f>G130</f>
        <v>1035074</v>
      </c>
      <c r="H127" s="116">
        <f>H130</f>
        <v>1035074</v>
      </c>
      <c r="I127" s="43"/>
    </row>
    <row r="128" spans="1:9" ht="75" customHeight="1">
      <c r="A128" s="46">
        <v>113</v>
      </c>
      <c r="B128" s="67" t="s">
        <v>23</v>
      </c>
      <c r="C128" s="56">
        <v>9110080210</v>
      </c>
      <c r="D128" s="69"/>
      <c r="E128" s="118"/>
      <c r="F128" s="116">
        <f aca="true" t="shared" si="14" ref="F128:H131">F129</f>
        <v>1035074</v>
      </c>
      <c r="G128" s="116">
        <f t="shared" si="14"/>
        <v>1035074</v>
      </c>
      <c r="H128" s="116">
        <f t="shared" si="14"/>
        <v>1035074</v>
      </c>
      <c r="I128" s="43"/>
    </row>
    <row r="129" spans="1:9" ht="72.75" customHeight="1">
      <c r="A129" s="46">
        <v>114</v>
      </c>
      <c r="B129" s="67" t="s">
        <v>24</v>
      </c>
      <c r="C129" s="56">
        <v>9110080210</v>
      </c>
      <c r="D129" s="69">
        <v>100</v>
      </c>
      <c r="E129" s="118"/>
      <c r="F129" s="116">
        <f t="shared" si="14"/>
        <v>1035074</v>
      </c>
      <c r="G129" s="116">
        <f t="shared" si="14"/>
        <v>1035074</v>
      </c>
      <c r="H129" s="116">
        <f t="shared" si="14"/>
        <v>1035074</v>
      </c>
      <c r="I129" s="43"/>
    </row>
    <row r="130" spans="1:9" ht="27" customHeight="1">
      <c r="A130" s="46">
        <v>115</v>
      </c>
      <c r="B130" s="55" t="s">
        <v>25</v>
      </c>
      <c r="C130" s="64">
        <v>9110080210</v>
      </c>
      <c r="D130" s="69">
        <v>120</v>
      </c>
      <c r="E130" s="118"/>
      <c r="F130" s="116">
        <f t="shared" si="14"/>
        <v>1035074</v>
      </c>
      <c r="G130" s="116">
        <f t="shared" si="14"/>
        <v>1035074</v>
      </c>
      <c r="H130" s="116">
        <f t="shared" si="14"/>
        <v>1035074</v>
      </c>
      <c r="I130" s="43"/>
    </row>
    <row r="131" spans="1:9" ht="12.75">
      <c r="A131" s="68">
        <v>116</v>
      </c>
      <c r="B131" s="44" t="s">
        <v>17</v>
      </c>
      <c r="C131" s="64">
        <v>9110080210</v>
      </c>
      <c r="D131" s="69">
        <v>120</v>
      </c>
      <c r="E131" s="118" t="s">
        <v>18</v>
      </c>
      <c r="F131" s="116">
        <f t="shared" si="14"/>
        <v>1035074</v>
      </c>
      <c r="G131" s="116">
        <f t="shared" si="14"/>
        <v>1035074</v>
      </c>
      <c r="H131" s="116">
        <f t="shared" si="14"/>
        <v>1035074</v>
      </c>
      <c r="I131" s="43"/>
    </row>
    <row r="132" spans="1:9" ht="37.5" customHeight="1">
      <c r="A132" s="46">
        <v>117</v>
      </c>
      <c r="B132" s="67" t="s">
        <v>19</v>
      </c>
      <c r="C132" s="64">
        <v>9110080210</v>
      </c>
      <c r="D132" s="69">
        <v>120</v>
      </c>
      <c r="E132" s="118" t="s">
        <v>20</v>
      </c>
      <c r="F132" s="116">
        <f>'прил 4 ведом'!G23</f>
        <v>1035074</v>
      </c>
      <c r="G132" s="116">
        <f>'прил 4 ведом'!H23</f>
        <v>1035074</v>
      </c>
      <c r="H132" s="116">
        <v>1035074</v>
      </c>
      <c r="I132" s="43"/>
    </row>
    <row r="133" spans="1:9" ht="18" customHeight="1">
      <c r="A133" s="46">
        <v>118</v>
      </c>
      <c r="B133" s="44" t="s">
        <v>111</v>
      </c>
      <c r="C133" s="45"/>
      <c r="D133" s="118"/>
      <c r="E133" s="69"/>
      <c r="F133" s="142"/>
      <c r="G133" s="137">
        <f>'прил 4 ведом'!H129</f>
        <v>174477.68</v>
      </c>
      <c r="H133" s="137">
        <f>'прил 4 ведом'!I129</f>
        <v>346165.85</v>
      </c>
      <c r="I133" s="43"/>
    </row>
    <row r="134" spans="1:9" ht="12.75">
      <c r="A134" s="203">
        <v>119</v>
      </c>
      <c r="B134" s="204"/>
      <c r="C134" s="49"/>
      <c r="D134" s="138"/>
      <c r="E134" s="53"/>
      <c r="F134" s="115">
        <f>F16+F84+F126</f>
        <v>8069518.92</v>
      </c>
      <c r="G134" s="115">
        <f>G16+G84+G126</f>
        <v>7018462</v>
      </c>
      <c r="H134" s="115">
        <f>H16+H84+H126</f>
        <v>7024010</v>
      </c>
      <c r="I134" s="43"/>
    </row>
  </sheetData>
  <sheetProtection/>
  <mergeCells count="16">
    <mergeCell ref="A134:B134"/>
    <mergeCell ref="A9:H10"/>
    <mergeCell ref="A12:A14"/>
    <mergeCell ref="B12:B14"/>
    <mergeCell ref="C12:C14"/>
    <mergeCell ref="D12:D14"/>
    <mergeCell ref="E12:E14"/>
    <mergeCell ref="F12:F14"/>
    <mergeCell ref="G12:G14"/>
    <mergeCell ref="H12:H14"/>
    <mergeCell ref="F2:H2"/>
    <mergeCell ref="E3:H3"/>
    <mergeCell ref="A5:H5"/>
    <mergeCell ref="A6:H6"/>
    <mergeCell ref="A7:H7"/>
    <mergeCell ref="A11:H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111</cp:lastModifiedBy>
  <cp:lastPrinted>2023-06-01T07:41:19Z</cp:lastPrinted>
  <dcterms:created xsi:type="dcterms:W3CDTF">2010-12-02T07:50:49Z</dcterms:created>
  <dcterms:modified xsi:type="dcterms:W3CDTF">2023-06-01T07:42:22Z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4DA4117924164413BB55D03BE9033B04</vt:lpwstr>
  </property>
  <property fmtid="{D5CDD505-2E9C-101B-9397-08002B2CF9AE}" pid="3" name="KSOProductBuildVer">
    <vt:lpwstr>1049-11.2.0.11440</vt:lpwstr>
  </property>
</Properties>
</file>